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72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  <sheet name="Sheet1" sheetId="8" r:id="rId8"/>
  </sheets>
  <definedNames>
    <definedName name="_xlnm.Print_Titles" localSheetId="1">'Prihodi i rashodi prema ekonoms'!$1:$10</definedName>
  </definedNames>
  <calcPr calcId="144525"/>
</workbook>
</file>

<file path=xl/calcChain.xml><?xml version="1.0" encoding="utf-8"?>
<calcChain xmlns="http://schemas.openxmlformats.org/spreadsheetml/2006/main">
  <c r="M14" i="7" l="1"/>
  <c r="M15" i="7"/>
  <c r="K11" i="4"/>
  <c r="K12" i="4"/>
  <c r="Q21" i="3"/>
  <c r="Q22" i="3"/>
  <c r="U67" i="2"/>
  <c r="U68" i="2"/>
  <c r="U63" i="2"/>
  <c r="U29" i="2"/>
  <c r="Q11" i="3" l="1"/>
  <c r="U11" i="3" s="1"/>
  <c r="Q12" i="3"/>
  <c r="U12" i="3" s="1"/>
  <c r="U29" i="3"/>
  <c r="U28" i="3"/>
  <c r="U27" i="3"/>
  <c r="U26" i="3"/>
  <c r="U23" i="3"/>
  <c r="U22" i="3"/>
  <c r="U21" i="3"/>
  <c r="U13" i="3"/>
  <c r="U14" i="3"/>
  <c r="U15" i="3"/>
  <c r="U16" i="3"/>
  <c r="U17" i="3"/>
  <c r="U18" i="3"/>
  <c r="U19" i="3"/>
  <c r="U21" i="2"/>
  <c r="U18" i="2"/>
  <c r="U12" i="2"/>
  <c r="U11" i="1"/>
  <c r="U13" i="1"/>
  <c r="Q15" i="5" l="1"/>
  <c r="M15" i="5"/>
  <c r="Q11" i="5"/>
  <c r="M11" i="5"/>
  <c r="M11" i="4"/>
  <c r="M12" i="4"/>
  <c r="G12" i="4"/>
  <c r="G11" i="4" s="1"/>
  <c r="S19" i="2" l="1"/>
  <c r="S20" i="2"/>
  <c r="S24" i="2"/>
  <c r="S27" i="2"/>
  <c r="S31" i="2"/>
  <c r="S33" i="2"/>
  <c r="S35" i="2"/>
  <c r="M28" i="3"/>
  <c r="Q28" i="3"/>
  <c r="S28" i="3" s="1"/>
  <c r="O28" i="3"/>
  <c r="S30" i="3"/>
  <c r="S27" i="3"/>
  <c r="S23" i="3"/>
  <c r="S12" i="3"/>
  <c r="S13" i="3"/>
  <c r="S15" i="3"/>
  <c r="S17" i="3"/>
  <c r="M31" i="3"/>
  <c r="M26" i="3"/>
  <c r="S26" i="3"/>
  <c r="M24" i="3"/>
  <c r="M22" i="3"/>
  <c r="S22" i="3"/>
  <c r="M12" i="3"/>
  <c r="M11" i="3" s="1"/>
  <c r="S11" i="3" s="1"/>
  <c r="M14" i="3"/>
  <c r="S14" i="3" s="1"/>
  <c r="M16" i="3"/>
  <c r="S16" i="3" s="1"/>
  <c r="M18" i="3"/>
  <c r="M64" i="2"/>
  <c r="M63" i="2" s="1"/>
  <c r="S65" i="2"/>
  <c r="M13" i="4"/>
  <c r="Q69" i="2"/>
  <c r="Q68" i="2" s="1"/>
  <c r="M69" i="2"/>
  <c r="M68" i="2"/>
  <c r="M67" i="2" s="1"/>
  <c r="S70" i="2"/>
  <c r="S60" i="2"/>
  <c r="S51" i="2"/>
  <c r="S38" i="2"/>
  <c r="S39" i="2"/>
  <c r="S40" i="2"/>
  <c r="S42" i="2"/>
  <c r="S43" i="2"/>
  <c r="S44" i="2"/>
  <c r="S48" i="2"/>
  <c r="S49" i="2"/>
  <c r="S50" i="2"/>
  <c r="S52" i="2"/>
  <c r="S54" i="2"/>
  <c r="S55" i="2"/>
  <c r="S56" i="2"/>
  <c r="S58" i="2"/>
  <c r="S59" i="2"/>
  <c r="S61" i="2"/>
  <c r="S62" i="2"/>
  <c r="S66" i="2"/>
  <c r="M57" i="2"/>
  <c r="M47" i="2"/>
  <c r="M41" i="2"/>
  <c r="M37" i="2"/>
  <c r="M36" i="2" s="1"/>
  <c r="M34" i="2"/>
  <c r="M32" i="2"/>
  <c r="M30" i="2"/>
  <c r="M26" i="2"/>
  <c r="M25" i="2"/>
  <c r="M22" i="2"/>
  <c r="M21" i="2" s="1"/>
  <c r="M11" i="2" s="1"/>
  <c r="M19" i="2"/>
  <c r="M18" i="2"/>
  <c r="M16" i="2"/>
  <c r="M15" i="2"/>
  <c r="M13" i="2"/>
  <c r="M12" i="2"/>
  <c r="Q29" i="2"/>
  <c r="Q64" i="2"/>
  <c r="Q63" i="2" s="1"/>
  <c r="Q57" i="2"/>
  <c r="Q47" i="2"/>
  <c r="S47" i="2"/>
  <c r="Q41" i="2"/>
  <c r="S41" i="2" s="1"/>
  <c r="Q37" i="2"/>
  <c r="Q34" i="2"/>
  <c r="Q32" i="2"/>
  <c r="Q30" i="2"/>
  <c r="S30" i="2" s="1"/>
  <c r="Q26" i="2"/>
  <c r="S26" i="2" s="1"/>
  <c r="Q22" i="2"/>
  <c r="S22" i="2" s="1"/>
  <c r="Q19" i="2"/>
  <c r="Q18" i="2" s="1"/>
  <c r="Q16" i="2"/>
  <c r="Q15" i="2" s="1"/>
  <c r="Q13" i="2"/>
  <c r="Q12" i="2" s="1"/>
  <c r="U23" i="1"/>
  <c r="U22" i="1"/>
  <c r="U14" i="1"/>
  <c r="U15" i="1"/>
  <c r="S23" i="1"/>
  <c r="S22" i="1"/>
  <c r="S14" i="1"/>
  <c r="S15" i="1"/>
  <c r="S11" i="1"/>
  <c r="O16" i="1"/>
  <c r="U16" i="1"/>
  <c r="M16" i="1"/>
  <c r="O13" i="1"/>
  <c r="S13" i="1"/>
  <c r="M13" i="1"/>
  <c r="M17" i="1" s="1"/>
  <c r="M25" i="1" s="1"/>
  <c r="S69" i="2"/>
  <c r="S57" i="2" l="1"/>
  <c r="O17" i="1"/>
  <c r="O25" i="1" s="1"/>
  <c r="M21" i="3"/>
  <c r="S21" i="3" s="1"/>
  <c r="S18" i="2"/>
  <c r="M29" i="2"/>
  <c r="S37" i="2"/>
  <c r="S34" i="2"/>
  <c r="S63" i="2"/>
  <c r="Q67" i="2"/>
  <c r="S67" i="2" s="1"/>
  <c r="S68" i="2"/>
  <c r="S29" i="2"/>
  <c r="M28" i="2"/>
  <c r="S32" i="2"/>
  <c r="S64" i="2"/>
  <c r="Q25" i="2"/>
  <c r="Q36" i="2"/>
  <c r="U36" i="2" s="1"/>
  <c r="S16" i="1"/>
  <c r="Q21" i="2"/>
  <c r="S21" i="2" s="1"/>
  <c r="S25" i="2" l="1"/>
  <c r="U25" i="2"/>
  <c r="Q11" i="2"/>
  <c r="Q28" i="2"/>
  <c r="S36" i="2"/>
  <c r="U17" i="1"/>
  <c r="Q25" i="1"/>
  <c r="S17" i="1"/>
  <c r="S28" i="2" l="1"/>
  <c r="U28" i="2"/>
  <c r="S11" i="2"/>
  <c r="U11" i="2"/>
  <c r="S25" i="1"/>
  <c r="U25" i="1"/>
  <c r="U15" i="5"/>
</calcChain>
</file>

<file path=xl/sharedStrings.xml><?xml version="1.0" encoding="utf-8"?>
<sst xmlns="http://schemas.openxmlformats.org/spreadsheetml/2006/main" count="683" uniqueCount="213">
  <si>
    <t>Etnografski muzej Split</t>
  </si>
  <si>
    <t>Datum:</t>
  </si>
  <si>
    <t/>
  </si>
  <si>
    <t>Vrijeme:</t>
  </si>
  <si>
    <t>Iza Vestibula 4.</t>
  </si>
  <si>
    <t>21000 Split</t>
  </si>
  <si>
    <t>OIB: 87291243639</t>
  </si>
  <si>
    <t>Izvještaj o izvršenju proračuna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</si>
  <si>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</si>
  <si>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</si>
  <si>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</si>
  <si>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</si>
  <si>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</si>
  <si>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</si>
  <si>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</si>
  <si>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</si>
  <si>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</si>
  <si>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</si>
  <si>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</si>
  <si>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</si>
  <si>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</si>
  <si>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</si>
  <si>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</si>
  <si>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</si>
  <si>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</si>
  <si>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</si>
  <si>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</si>
  <si>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</si>
  <si>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</si>
  <si>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</si>
  <si>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</si>
  <si>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</si>
  <si>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</si>
  <si>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</si>
  <si>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</si>
  <si>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</si>
  <si>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</si>
  <si>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</si>
  <si>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</si>
  <si>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</si>
  <si>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</si>
  <si>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</si>
  <si>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</si>
  <si>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</si>
  <si>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</si>
  <si>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</si>
  <si>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</si>
  <si>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</si>
  <si>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</si>
  <si>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</si>
  <si>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</si>
  <si>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</si>
  <si>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</si>
  <si>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</si>
  <si>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</si>
  <si>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</si>
  <si>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</si>
  <si>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</si>
  <si>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</si>
  <si>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</si>
  <si>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</si>
  <si>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</si>
  <si>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</si>
  <si>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</si>
  <si>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</si>
  <si>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</si>
  <si>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</si>
  <si>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</si>
  <si>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</si>
  <si>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</si>
  <si>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</si>
  <si>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</si>
  <si>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</si>
  <si>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</si>
  <si>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</si>
  <si>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</si>
  <si>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</si>
  <si>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</si>
  <si>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</si>
  <si>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</si>
  <si>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</si>
  <si>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</si>
  <si>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</si>
  <si>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3299 Ostali nespomenuti rashodi poslovanja</t>
  </si>
  <si>
    <t>34 Financijski rashodi</t>
  </si>
  <si>
    <t>343 Ostali financijski rashodi</t>
  </si>
  <si>
    <t>3431 Bankarske usluge i usluge platnog prometa</t>
  </si>
  <si>
    <t>3434 Ostali nespomenuti financijski rashodi</t>
  </si>
  <si>
    <t>42 Rashodi za nabavu proizvedene dugotrajne imovine</t>
  </si>
  <si>
    <t>422 Postrojenja i oprema</t>
  </si>
  <si>
    <t>4227 Uređaji, strojevi i oprema za ostale namjene</t>
  </si>
  <si>
    <t>45 Rashodi za dodatna ulaganja na nefinancijskoj imovini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</si>
  <si>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</si>
  <si>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</si>
  <si>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</si>
  <si>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</si>
  <si>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</si>
  <si>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</si>
  <si>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OSTALI VLASTITI PRIHODI</t>
  </si>
  <si>
    <t>Izvor 4. PRIHODI ZA POSEBNE NAMJENE</t>
  </si>
  <si>
    <t>Izvor 4.3. OSTALI NAMJENSKI PRIHODI</t>
  </si>
  <si>
    <t>Izvor 5. POMOĆI</t>
  </si>
  <si>
    <t>Izvor 5.3. POMOĆI IZ DRŽAVNOG PRORAČUNA</t>
  </si>
  <si>
    <t xml:space="preserve"> SVEUKUPNI RASHODI</t>
  </si>
  <si>
    <t>Izvor 9. VIŠAK PRIHODA</t>
  </si>
  <si>
    <t>Izvor 9.4. PRIHODI ZA POSEBNE NAMJENE-PRENESENI REZULTAT</t>
  </si>
  <si>
    <t>Rashodi prema funkcijskoj klasifikaciji</t>
  </si>
  <si>
    <t>Izvorni plan 2025</t>
  </si>
  <si>
    <t>Izvršenje 2025</t>
  </si>
  <si>
    <t>Funkcijska klasifikacija 082 Službe kulture</t>
  </si>
  <si>
    <t>Račun financiranja prema ekonomskoj klasifikaciji</t>
  </si>
  <si>
    <t>B. RAČUN ZADUŽIVANJA FINANCIRANJA</t>
  </si>
  <si>
    <t>Račun financiranja prema izvorima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</si>
  <si>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</si>
  <si>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</si>
  <si>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</si>
  <si>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</si>
  <si>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</si>
  <si>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</si>
  <si>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</si>
  <si>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103 UPRAVNI ODJEL ZA DRUŠTVENE DJELATNOSTI</t>
  </si>
  <si>
    <t>GLAVA 10302 ODSJEK ZA KULTURU</t>
  </si>
  <si>
    <t>PROR. KORISNIK 29646 ETNOGRAFSKI MUZEJ</t>
  </si>
  <si>
    <t>3501</t>
  </si>
  <si>
    <t>Program: MUZEJSKO-GALERIJSKA I LIKOVNA DJELATNOST</t>
  </si>
  <si>
    <t>A350101</t>
  </si>
  <si>
    <t>Aktivnost: DJELATNOST GRADSKIH MUZEJA I GALERIJE UMJETNINA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</si>
  <si>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</si>
  <si>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</si>
  <si>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</si>
  <si>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</si>
  <si>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</si>
  <si>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</si>
  <si>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</si>
  <si>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</si>
  <si>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</si>
  <si>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</si>
  <si>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3212</t>
  </si>
  <si>
    <t>Naknade za prijevoz, za rad na terenu i odvojeni život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</si>
  <si>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</si>
  <si>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</si>
  <si>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</si>
  <si>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</si>
  <si>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</si>
  <si>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</si>
  <si>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</si>
  <si>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</si>
  <si>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</si>
  <si>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</si>
  <si>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</si>
  <si>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</si>
  <si>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</si>
  <si>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</si>
  <si>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</si>
  <si>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</si>
  <si>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</si>
  <si>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</si>
  <si>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</si>
  <si>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</si>
  <si>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</si>
  <si>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</si>
  <si>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</si>
  <si>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</si>
  <si>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</si>
  <si>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</si>
  <si>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</si>
  <si>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</si>
  <si>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</si>
  <si>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</si>
  <si>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</si>
  <si>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</si>
  <si>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</si>
  <si>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</si>
  <si>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3434</t>
  </si>
  <si>
    <t>Ostali nespomenuti financijski rashodi</t>
  </si>
  <si>
    <t>3211</t>
  </si>
  <si>
    <t>Službena putovanja</t>
  </si>
  <si>
    <t>3293</t>
  </si>
  <si>
    <t>Reprezentacija</t>
  </si>
  <si>
    <t>3505</t>
  </si>
  <si>
    <t>Program: STRUČNA TIJELA I VIJEĆA</t>
  </si>
  <si>
    <t>A350501</t>
  </si>
  <si>
    <t>Aktivnost: UPRAVNA I KAZALIŠNA VIJEĆA</t>
  </si>
  <si>
    <t>3291</t>
  </si>
  <si>
    <t>Naknade za rad predstavničkih i izvršnih tijela, povjerenstava i slično</t>
  </si>
  <si>
    <t>3600</t>
  </si>
  <si>
    <t>Program: IZGRADNJA I ADAPTACIJA OBJEKATA U KULTURI</t>
  </si>
  <si>
    <t>K360008</t>
  </si>
  <si>
    <t>Kapitalni projekt: ETNOGRAFSKI MUZEJ</t>
  </si>
  <si>
    <t>45</t>
  </si>
  <si>
    <t>Rashodi za dodatna ulaganja na nefinancijskoj imovini</t>
  </si>
  <si>
    <t>3601</t>
  </si>
  <si>
    <t>Program: ULAGANJA U OPREMU I OTKUPI</t>
  </si>
  <si>
    <t>K360101</t>
  </si>
  <si>
    <t>Kapitalni projekt: KUPNJA KNJIGA I OPREME</t>
  </si>
  <si>
    <t>42</t>
  </si>
  <si>
    <t>Rashodi za nabavu proizvedene dugotrajne imovine</t>
  </si>
  <si>
    <t>4227</t>
  </si>
  <si>
    <t>Uređaji, strojevi i oprema za ostale namjene</t>
  </si>
  <si>
    <t>3213 Stručno usavršavnje zaposlenika</t>
  </si>
  <si>
    <t>3235 Zakupnine i najamnine</t>
  </si>
  <si>
    <t>3295 Pristojbe i naknade</t>
  </si>
  <si>
    <t>4221 Računala i računalna oprema</t>
  </si>
  <si>
    <t>Izvor 5.4. POMOĆI IZ ŽUPANIJSKOG PRORAČUNA</t>
  </si>
  <si>
    <t>Račun/Opis</t>
  </si>
  <si>
    <t>Izvršenje 2024</t>
  </si>
  <si>
    <t>Indeks 3/1</t>
  </si>
  <si>
    <t>Indeks 3/2</t>
  </si>
  <si>
    <t>Funkcijska klasifikacija  SVEUKUPNI RASHODI</t>
  </si>
  <si>
    <t>Funkcijska klasifikacija 08 Rekreacija, kultura i religija</t>
  </si>
  <si>
    <t>Racun/Opis</t>
  </si>
  <si>
    <t xml:space="preserve"> NETO FINANCIRANJE</t>
  </si>
  <si>
    <t>RAČUN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</si>
</sst>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##\%"/>
    <numFmt numFmtId="165" formatCode="d\.m\.yyyy"/>
  </numFmts>
  <fonts count="27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color indexed="8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b/>
      <sz val="14"/>
      <name val="Arial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 applyBorder="1" applyAlignment="1" applyProtection="1">
      <alignment horizontal="right"/>
    </xf>
    <xf numFmtId="165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5" fillId="0" borderId="0" xfId="0" applyFont="1"/>
    <xf numFmtId="0" fontId="18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Alignment="1"/>
    <xf numFmtId="0" fontId="0" fillId="0" borderId="0" xfId="0"/>
    <xf numFmtId="165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165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4" fontId="1" fillId="0" borderId="0" xfId="0" applyNumberFormat="1" applyFont="1" applyBorder="1" applyAlignment="1" applyProtection="1">
      <alignment horizontal="right"/>
    </xf>
    <xf numFmtId="10" fontId="1" fillId="0" borderId="0" xfId="0" applyNumberFormat="1" applyFont="1" applyBorder="1" applyAlignment="1" applyProtection="1">
      <alignment horizontal="right"/>
    </xf>
    <xf numFmtId="10" fontId="0" fillId="0" borderId="0" xfId="0" applyNumberFormat="1"/>
    <xf numFmtId="164" fontId="1" fillId="0" borderId="0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165" fontId="0" fillId="0" borderId="0" xfId="0" applyNumberFormat="1" applyFont="1" applyBorder="1" applyAlignment="1" applyProtection="1"/>
    <xf numFmtId="20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164" fontId="0" fillId="0" borderId="0" xfId="0" applyNumberFormat="1" applyFont="1" applyBorder="1" applyAlignment="1" applyProtection="1">
      <alignment horizontal="right"/>
    </xf>
    <xf numFmtId="0" fontId="5" fillId="0" borderId="0" xfId="0" applyFont="1"/>
    <xf numFmtId="4" fontId="5" fillId="0" borderId="0" xfId="0" applyNumberFormat="1" applyFont="1" applyBorder="1" applyAlignment="1" applyProtection="1">
      <alignment horizontal="right"/>
    </xf>
    <xf numFmtId="10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26" fillId="0" borderId="0" xfId="0" applyFont="1"/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0" borderId="0" xfId="0" applyFont="1" applyBorder="1" applyAlignment="1" applyProtection="1">
      <alignment horizontal="left"/>
    </xf>
    <xf numFmtId="0" fontId="11" fillId="5" borderId="0" xfId="0" applyFont="1" applyFill="1" applyBorder="1" applyAlignment="1" applyProtection="1"/>
    <xf numFmtId="4" fontId="11" fillId="5" borderId="0" xfId="0" applyNumberFormat="1" applyFont="1" applyFill="1" applyBorder="1" applyAlignment="1" applyProtection="1">
      <alignment horizontal="right"/>
    </xf>
    <xf numFmtId="10" fontId="11" fillId="5" borderId="0" xfId="0" applyNumberFormat="1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/>
    <xf numFmtId="4" fontId="10" fillId="4" borderId="0" xfId="0" applyNumberFormat="1" applyFont="1" applyFill="1" applyBorder="1" applyAlignment="1" applyProtection="1">
      <alignment horizontal="right"/>
    </xf>
    <xf numFmtId="10" fontId="10" fillId="4" borderId="0" xfId="0" applyNumberFormat="1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/>
    <xf numFmtId="10" fontId="0" fillId="0" borderId="0" xfId="0" applyNumberFormat="1" applyFont="1" applyBorder="1" applyAlignment="1" applyProtection="1">
      <alignment horizontal="left"/>
    </xf>
    <xf numFmtId="0" fontId="12" fillId="3" borderId="0" xfId="0" applyFont="1" applyFill="1" applyBorder="1" applyAlignment="1" applyProtection="1"/>
    <xf numFmtId="4" fontId="12" fillId="3" borderId="0" xfId="0" applyNumberFormat="1" applyFont="1" applyFill="1" applyBorder="1" applyAlignment="1" applyProtection="1">
      <alignment horizontal="right"/>
    </xf>
    <xf numFmtId="10" fontId="12" fillId="3" borderId="0" xfId="0" applyNumberFormat="1" applyFont="1" applyFill="1" applyBorder="1" applyAlignment="1" applyProtection="1">
      <alignment horizontal="right"/>
    </xf>
    <xf numFmtId="4" fontId="1" fillId="5" borderId="0" xfId="0" applyNumberFormat="1" applyFont="1" applyFill="1" applyBorder="1" applyAlignment="1" applyProtection="1">
      <alignment horizontal="right"/>
    </xf>
    <xf numFmtId="0" fontId="9" fillId="2" borderId="0" xfId="0" applyFont="1" applyFill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1" fillId="6" borderId="0" xfId="0" applyFont="1" applyFill="1" applyAlignment="1">
      <alignment horizontal="center"/>
    </xf>
    <xf numFmtId="4" fontId="14" fillId="11" borderId="0" xfId="0" applyNumberFormat="1" applyFont="1" applyFill="1" applyBorder="1" applyAlignment="1" applyProtection="1">
      <alignment horizontal="right"/>
    </xf>
    <xf numFmtId="10" fontId="14" fillId="11" borderId="0" xfId="0" applyNumberFormat="1" applyFont="1" applyFill="1" applyBorder="1" applyAlignment="1" applyProtection="1">
      <alignment horizontal="right"/>
    </xf>
    <xf numFmtId="164" fontId="14" fillId="11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4" fontId="1" fillId="2" borderId="0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</xf>
    <xf numFmtId="0" fontId="15" fillId="0" borderId="0" xfId="0" applyFont="1"/>
    <xf numFmtId="0" fontId="14" fillId="7" borderId="0" xfId="0" applyFont="1" applyFill="1" applyBorder="1" applyAlignment="1" applyProtection="1"/>
    <xf numFmtId="4" fontId="14" fillId="7" borderId="0" xfId="0" applyNumberFormat="1" applyFont="1" applyFill="1" applyBorder="1" applyAlignment="1" applyProtection="1">
      <alignment horizontal="right"/>
    </xf>
    <xf numFmtId="164" fontId="14" fillId="7" borderId="0" xfId="0" applyNumberFormat="1" applyFont="1" applyFill="1" applyBorder="1" applyAlignment="1" applyProtection="1">
      <alignment horizontal="right"/>
    </xf>
    <xf numFmtId="10" fontId="14" fillId="7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0" fontId="14" fillId="11" borderId="0" xfId="0" applyFont="1" applyFill="1" applyBorder="1" applyAlignment="1" applyProtection="1"/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 applyProtection="1"/>
    <xf numFmtId="4" fontId="3" fillId="3" borderId="0" xfId="0" applyNumberFormat="1" applyFont="1" applyFill="1" applyBorder="1" applyAlignment="1" applyProtection="1">
      <alignment horizontal="right"/>
    </xf>
    <xf numFmtId="164" fontId="3" fillId="3" borderId="0" xfId="0" applyNumberFormat="1" applyFont="1" applyFill="1" applyBorder="1" applyAlignment="1" applyProtection="1">
      <alignment horizontal="right"/>
    </xf>
    <xf numFmtId="4" fontId="17" fillId="3" borderId="0" xfId="0" applyNumberFormat="1" applyFont="1" applyFill="1" applyBorder="1" applyAlignment="1" applyProtection="1">
      <alignment horizontal="right"/>
    </xf>
    <xf numFmtId="10" fontId="17" fillId="3" borderId="0" xfId="0" applyNumberFormat="1" applyFont="1" applyFill="1" applyBorder="1" applyAlignment="1" applyProtection="1">
      <alignment horizontal="right"/>
    </xf>
    <xf numFmtId="0" fontId="16" fillId="0" borderId="0" xfId="0" applyFont="1"/>
    <xf numFmtId="4" fontId="16" fillId="0" borderId="0" xfId="0" applyNumberFormat="1" applyFont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10" fontId="16" fillId="0" borderId="0" xfId="0" applyNumberFormat="1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/>
    </xf>
    <xf numFmtId="0" fontId="18" fillId="0" borderId="0" xfId="0" applyFont="1"/>
    <xf numFmtId="0" fontId="19" fillId="2" borderId="0" xfId="0" applyFont="1" applyFill="1" applyAlignment="1">
      <alignment horizontal="center"/>
    </xf>
    <xf numFmtId="4" fontId="20" fillId="3" borderId="0" xfId="0" applyNumberFormat="1" applyFont="1" applyFill="1" applyBorder="1" applyAlignment="1" applyProtection="1">
      <alignment horizontal="right"/>
    </xf>
    <xf numFmtId="10" fontId="20" fillId="3" borderId="0" xfId="0" applyNumberFormat="1" applyFont="1" applyFill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0" fontId="21" fillId="0" borderId="0" xfId="0" applyFont="1"/>
    <xf numFmtId="0" fontId="24" fillId="9" borderId="0" xfId="0" applyFont="1" applyFill="1" applyBorder="1" applyAlignment="1" applyProtection="1">
      <alignment horizontal="left"/>
    </xf>
    <xf numFmtId="4" fontId="24" fillId="9" borderId="0" xfId="0" applyNumberFormat="1" applyFont="1" applyFill="1" applyBorder="1" applyAlignment="1" applyProtection="1">
      <alignment horizontal="right"/>
    </xf>
    <xf numFmtId="164" fontId="24" fillId="9" borderId="0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left"/>
    </xf>
    <xf numFmtId="4" fontId="22" fillId="0" borderId="0" xfId="0" applyNumberFormat="1" applyFont="1" applyBorder="1" applyAlignment="1" applyProtection="1">
      <alignment horizontal="right"/>
    </xf>
    <xf numFmtId="164" fontId="22" fillId="0" borderId="0" xfId="0" applyNumberFormat="1" applyFont="1" applyBorder="1" applyAlignment="1" applyProtection="1">
      <alignment horizontal="right"/>
    </xf>
    <xf numFmtId="0" fontId="22" fillId="5" borderId="0" xfId="0" applyFont="1" applyFill="1" applyBorder="1" applyAlignment="1" applyProtection="1">
      <alignment horizontal="left"/>
    </xf>
    <xf numFmtId="4" fontId="22" fillId="5" borderId="0" xfId="0" applyNumberFormat="1" applyFont="1" applyFill="1" applyBorder="1" applyAlignment="1" applyProtection="1">
      <alignment horizontal="right"/>
    </xf>
    <xf numFmtId="164" fontId="22" fillId="5" borderId="0" xfId="0" applyNumberFormat="1" applyFont="1" applyFill="1" applyBorder="1" applyAlignment="1" applyProtection="1">
      <alignment horizontal="right"/>
    </xf>
    <xf numFmtId="0" fontId="22" fillId="10" borderId="0" xfId="0" applyFont="1" applyFill="1" applyBorder="1" applyAlignment="1" applyProtection="1">
      <alignment horizontal="left"/>
    </xf>
    <xf numFmtId="4" fontId="22" fillId="10" borderId="0" xfId="0" applyNumberFormat="1" applyFont="1" applyFill="1" applyBorder="1" applyAlignment="1" applyProtection="1">
      <alignment horizontal="right"/>
    </xf>
    <xf numFmtId="164" fontId="22" fillId="10" borderId="0" xfId="0" applyNumberFormat="1" applyFont="1" applyFill="1" applyBorder="1" applyAlignment="1" applyProtection="1">
      <alignment horizontal="right"/>
    </xf>
    <xf numFmtId="0" fontId="22" fillId="8" borderId="0" xfId="0" applyFont="1" applyFill="1" applyBorder="1" applyAlignment="1" applyProtection="1">
      <alignment horizontal="left"/>
    </xf>
    <xf numFmtId="4" fontId="22" fillId="8" borderId="0" xfId="0" applyNumberFormat="1" applyFont="1" applyFill="1" applyBorder="1" applyAlignment="1" applyProtection="1">
      <alignment horizontal="right"/>
    </xf>
    <xf numFmtId="164" fontId="22" fillId="8" borderId="0" xfId="0" applyNumberFormat="1" applyFont="1" applyFill="1" applyBorder="1" applyAlignment="1" applyProtection="1">
      <alignment horizontal="right"/>
    </xf>
    <xf numFmtId="0" fontId="23" fillId="2" borderId="0" xfId="0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right"/>
    </xf>
    <xf numFmtId="164" fontId="23" fillId="2" borderId="0" xfId="0" applyNumberFormat="1" applyFont="1" applyFill="1" applyBorder="1" applyAlignment="1" applyProtection="1">
      <alignment horizontal="right"/>
    </xf>
    <xf numFmtId="0" fontId="22" fillId="6" borderId="0" xfId="0" applyFont="1" applyFill="1" applyAlignment="1">
      <alignment horizontal="center"/>
    </xf>
    <xf numFmtId="0" fontId="22" fillId="6" borderId="0" xfId="0" applyFont="1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zoomScale="60" zoomScaleNormal="60" workbookViewId="0">
      <selection activeCell="A35" sqref="A35"/>
    </sheetView>
  </sheetViews>
  <sheetFormatPr defaultRowHeight="12.75" x14ac:dyDescent="0.2"/>
  <cols>
    <col min="4" max="4" width="10.140625" customWidth="1"/>
    <col min="22" max="22" width="10" customWidth="1"/>
    <col min="25" max="25" width="14.42578125" bestFit="1" customWidth="1"/>
  </cols>
  <sheetData>
    <row r="1" spans="1:25" x14ac:dyDescent="0.2">
      <c r="A1" s="11" t="s">
        <v>0</v>
      </c>
      <c r="B1" s="11"/>
      <c r="T1" s="1" t="s">
        <v>1</v>
      </c>
      <c r="U1" s="27">
        <v>45859.531574074077</v>
      </c>
      <c r="V1" s="27"/>
      <c r="X1" s="13"/>
      <c r="Y1" s="15"/>
    </row>
    <row r="2" spans="1:25" x14ac:dyDescent="0.2">
      <c r="A2" s="18" t="s">
        <v>2</v>
      </c>
      <c r="B2" s="18"/>
      <c r="T2" s="1" t="s">
        <v>3</v>
      </c>
      <c r="U2" s="28">
        <v>45859.53156949074</v>
      </c>
      <c r="V2" s="28"/>
      <c r="X2" s="14"/>
      <c r="Y2" s="16"/>
    </row>
    <row r="3" spans="1:25" x14ac:dyDescent="0.2">
      <c r="A3" s="18" t="s">
        <v>4</v>
      </c>
      <c r="B3" s="18"/>
    </row>
    <row r="4" spans="1:25" x14ac:dyDescent="0.2">
      <c r="A4" s="18" t="s">
        <v>5</v>
      </c>
      <c r="B4" s="18"/>
    </row>
    <row r="5" spans="1:25" x14ac:dyDescent="0.2">
      <c r="A5" s="18" t="s">
        <v>6</v>
      </c>
      <c r="B5" s="18"/>
    </row>
    <row r="6" spans="1:25" s="4" customFormat="1" ht="18" x14ac:dyDescent="0.25">
      <c r="A6" s="25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9" spans="1:25" x14ac:dyDescent="0.2">
      <c r="A9" s="30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0" t="s">
        <v>10</v>
      </c>
      <c r="N9" s="18"/>
      <c r="O9" s="30" t="s">
        <v>11</v>
      </c>
      <c r="P9" s="18"/>
      <c r="Q9" s="30" t="s">
        <v>12</v>
      </c>
      <c r="R9" s="18"/>
      <c r="S9" s="30" t="s">
        <v>13</v>
      </c>
      <c r="T9" s="18"/>
      <c r="U9" s="30" t="s">
        <v>14</v>
      </c>
      <c r="V9" s="18"/>
    </row>
    <row r="10" spans="1:25" x14ac:dyDescent="0.2">
      <c r="A10" s="17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4" t="s">
        <v>16</v>
      </c>
      <c r="N10" s="18"/>
      <c r="O10" s="24" t="s">
        <v>17</v>
      </c>
      <c r="P10" s="18"/>
      <c r="Q10" s="24" t="s">
        <v>18</v>
      </c>
      <c r="R10" s="18"/>
      <c r="S10" s="24" t="s">
        <v>19</v>
      </c>
      <c r="T10" s="18"/>
      <c r="U10" s="24" t="s">
        <v>20</v>
      </c>
      <c r="V10" s="18"/>
    </row>
    <row r="11" spans="1:25" x14ac:dyDescent="0.2">
      <c r="A11" s="19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0">
        <v>257317.48</v>
      </c>
      <c r="N11" s="18"/>
      <c r="O11" s="20">
        <v>923890</v>
      </c>
      <c r="P11" s="18"/>
      <c r="Q11" s="20">
        <v>358371.5</v>
      </c>
      <c r="R11" s="18"/>
      <c r="S11" s="21">
        <f>Q11/M11</f>
        <v>1.3927211629773462</v>
      </c>
      <c r="T11" s="22"/>
      <c r="U11" s="21">
        <f t="shared" ref="U11" si="0">Q11/O11</f>
        <v>0.3878941215945621</v>
      </c>
      <c r="V11" s="22"/>
    </row>
    <row r="12" spans="1:25" x14ac:dyDescent="0.2">
      <c r="A12" s="19" t="s">
        <v>22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>
        <v>0</v>
      </c>
      <c r="N12" s="18"/>
      <c r="O12" s="20">
        <v>0</v>
      </c>
      <c r="P12" s="18"/>
      <c r="Q12" s="20">
        <v>0</v>
      </c>
      <c r="R12" s="18"/>
      <c r="S12" s="21">
        <v>0</v>
      </c>
      <c r="T12" s="22"/>
      <c r="U12" s="23" t="s">
        <v>2</v>
      </c>
      <c r="V12" s="18"/>
    </row>
    <row r="13" spans="1:25" x14ac:dyDescent="0.2">
      <c r="A13" s="19" t="s">
        <v>23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0">
        <f>SUM(M11:N12)</f>
        <v>257317.48</v>
      </c>
      <c r="N13" s="18"/>
      <c r="O13" s="20">
        <f>SUM(O11:P12)</f>
        <v>923890</v>
      </c>
      <c r="P13" s="18"/>
      <c r="Q13" s="20">
        <v>358371.5</v>
      </c>
      <c r="R13" s="18"/>
      <c r="S13" s="21">
        <f t="shared" ref="S13:S17" si="1">Q13/M13</f>
        <v>1.3927211629773462</v>
      </c>
      <c r="T13" s="22"/>
      <c r="U13" s="21">
        <f t="shared" ref="U13" si="2">Q13/O13</f>
        <v>0.3878941215945621</v>
      </c>
      <c r="V13" s="22"/>
    </row>
    <row r="14" spans="1:25" x14ac:dyDescent="0.2">
      <c r="A14" s="19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>
        <v>243284.33</v>
      </c>
      <c r="N14" s="18"/>
      <c r="O14" s="20">
        <v>724620</v>
      </c>
      <c r="P14" s="18"/>
      <c r="Q14" s="20">
        <v>355924.21</v>
      </c>
      <c r="R14" s="18"/>
      <c r="S14" s="21">
        <f t="shared" si="1"/>
        <v>1.462996856394327</v>
      </c>
      <c r="T14" s="22"/>
      <c r="U14" s="21">
        <f t="shared" ref="U14:U17" si="3">Q14/O14</f>
        <v>0.49118739477243245</v>
      </c>
      <c r="V14" s="22"/>
    </row>
    <row r="15" spans="1:25" x14ac:dyDescent="0.2">
      <c r="A15" s="19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0">
        <v>6188.81</v>
      </c>
      <c r="N15" s="18"/>
      <c r="O15" s="20">
        <v>219270</v>
      </c>
      <c r="P15" s="18"/>
      <c r="Q15" s="20">
        <v>5285</v>
      </c>
      <c r="R15" s="18"/>
      <c r="S15" s="21">
        <f t="shared" si="1"/>
        <v>0.85396061601503348</v>
      </c>
      <c r="T15" s="22"/>
      <c r="U15" s="21">
        <f t="shared" si="3"/>
        <v>2.410270442833037E-2</v>
      </c>
      <c r="V15" s="22"/>
    </row>
    <row r="16" spans="1:25" x14ac:dyDescent="0.2">
      <c r="A16" s="19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0">
        <f>SUM(M14:N15)</f>
        <v>249473.13999999998</v>
      </c>
      <c r="N16" s="18"/>
      <c r="O16" s="20">
        <f>SUM(O14:P15)</f>
        <v>943890</v>
      </c>
      <c r="P16" s="18"/>
      <c r="Q16" s="20">
        <v>361212.4</v>
      </c>
      <c r="R16" s="18"/>
      <c r="S16" s="21">
        <f t="shared" si="1"/>
        <v>1.4479009644084331</v>
      </c>
      <c r="T16" s="22"/>
      <c r="U16" s="21">
        <f t="shared" si="3"/>
        <v>0.38268484675121045</v>
      </c>
      <c r="V16" s="22"/>
    </row>
    <row r="17" spans="1:22" x14ac:dyDescent="0.2">
      <c r="A17" s="19" t="s">
        <v>27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0">
        <f>M13-M16</f>
        <v>7844.3400000000256</v>
      </c>
      <c r="N17" s="18"/>
      <c r="O17" s="20">
        <f>O13-O16</f>
        <v>-20000</v>
      </c>
      <c r="P17" s="18"/>
      <c r="Q17" s="20">
        <v>-2840.9</v>
      </c>
      <c r="R17" s="18"/>
      <c r="S17" s="21">
        <f t="shared" si="1"/>
        <v>-0.36215921288470299</v>
      </c>
      <c r="T17" s="22"/>
      <c r="U17" s="21">
        <f t="shared" si="3"/>
        <v>0.142045</v>
      </c>
      <c r="V17" s="22"/>
    </row>
    <row r="18" spans="1:22" x14ac:dyDescent="0.2">
      <c r="A18" s="17" t="s">
        <v>28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 t="s">
        <v>2</v>
      </c>
      <c r="N18" s="18"/>
      <c r="O18" s="17" t="s">
        <v>2</v>
      </c>
      <c r="P18" s="18"/>
      <c r="Q18" s="17" t="s">
        <v>2</v>
      </c>
      <c r="R18" s="18"/>
      <c r="S18" s="17" t="s">
        <v>2</v>
      </c>
      <c r="T18" s="18"/>
      <c r="U18" s="17" t="s">
        <v>2</v>
      </c>
      <c r="V18" s="18"/>
    </row>
    <row r="19" spans="1:22" x14ac:dyDescent="0.2">
      <c r="A19" s="19" t="s">
        <v>29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>
        <v>0</v>
      </c>
      <c r="N19" s="18"/>
      <c r="O19" s="20">
        <v>0</v>
      </c>
      <c r="P19" s="18"/>
      <c r="Q19" s="20">
        <v>0</v>
      </c>
      <c r="R19" s="18"/>
      <c r="S19" s="21">
        <v>0</v>
      </c>
      <c r="T19" s="22"/>
      <c r="U19" s="21">
        <v>0</v>
      </c>
      <c r="V19" s="22"/>
    </row>
    <row r="20" spans="1:22" x14ac:dyDescent="0.2">
      <c r="A20" s="19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>
        <v>0</v>
      </c>
      <c r="N20" s="18"/>
      <c r="O20" s="20">
        <v>0</v>
      </c>
      <c r="P20" s="18"/>
      <c r="Q20" s="20">
        <v>0</v>
      </c>
      <c r="R20" s="18"/>
      <c r="S20" s="21">
        <v>0</v>
      </c>
      <c r="T20" s="22"/>
      <c r="U20" s="21">
        <v>0</v>
      </c>
      <c r="V20" s="22"/>
    </row>
    <row r="21" spans="1:22" x14ac:dyDescent="0.2">
      <c r="A21" s="19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0">
        <v>0</v>
      </c>
      <c r="N21" s="18"/>
      <c r="O21" s="20">
        <v>0</v>
      </c>
      <c r="P21" s="18"/>
      <c r="Q21" s="20">
        <v>0</v>
      </c>
      <c r="R21" s="18"/>
      <c r="S21" s="21">
        <v>0</v>
      </c>
      <c r="T21" s="22"/>
      <c r="U21" s="21">
        <v>0</v>
      </c>
      <c r="V21" s="22"/>
    </row>
    <row r="22" spans="1:22" x14ac:dyDescent="0.2">
      <c r="A22" s="19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>
        <v>55996.800000000003</v>
      </c>
      <c r="N22" s="18"/>
      <c r="O22" s="20">
        <v>53538.27</v>
      </c>
      <c r="P22" s="18"/>
      <c r="Q22" s="20">
        <v>53538.27</v>
      </c>
      <c r="R22" s="18"/>
      <c r="S22" s="21">
        <f>Q22/M22</f>
        <v>0.95609516972398412</v>
      </c>
      <c r="T22" s="22"/>
      <c r="U22" s="21">
        <f>Q22/O22</f>
        <v>1</v>
      </c>
      <c r="V22" s="22"/>
    </row>
    <row r="23" spans="1:22" x14ac:dyDescent="0.2">
      <c r="A23" s="19" t="s">
        <v>33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0">
        <v>-6188.81</v>
      </c>
      <c r="N23" s="18"/>
      <c r="O23" s="20">
        <v>20000</v>
      </c>
      <c r="P23" s="18"/>
      <c r="Q23" s="20">
        <v>0</v>
      </c>
      <c r="R23" s="18"/>
      <c r="S23" s="21">
        <f>Q23/M23</f>
        <v>0</v>
      </c>
      <c r="T23" s="22"/>
      <c r="U23" s="21">
        <f>Q23/O23</f>
        <v>0</v>
      </c>
      <c r="V23" s="22"/>
    </row>
    <row r="24" spans="1:22" x14ac:dyDescent="0.2">
      <c r="A24" s="17" t="s">
        <v>34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 t="s">
        <v>2</v>
      </c>
      <c r="N24" s="18"/>
      <c r="O24" s="17" t="s">
        <v>2</v>
      </c>
      <c r="P24" s="18"/>
      <c r="Q24" s="17" t="s">
        <v>2</v>
      </c>
      <c r="R24" s="18"/>
      <c r="S24" s="17" t="s">
        <v>2</v>
      </c>
      <c r="T24" s="18"/>
      <c r="U24" s="17" t="s">
        <v>2</v>
      </c>
      <c r="V24" s="18"/>
    </row>
    <row r="25" spans="1:22" x14ac:dyDescent="0.2">
      <c r="A25" s="19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>
        <f>M17+M22+M23</f>
        <v>57652.330000000031</v>
      </c>
      <c r="N25" s="18"/>
      <c r="O25" s="20">
        <f>O17+O22+O23</f>
        <v>53538.27</v>
      </c>
      <c r="P25" s="18"/>
      <c r="Q25" s="20">
        <f>Q17+Q22+Q23</f>
        <v>50697.369999999995</v>
      </c>
      <c r="R25" s="18"/>
      <c r="S25" s="21">
        <f>Q25/M25</f>
        <v>0.87936376552343964</v>
      </c>
      <c r="T25" s="22"/>
      <c r="U25" s="21">
        <f>Q25/O25</f>
        <v>0.94693702280630287</v>
      </c>
      <c r="V25" s="22"/>
    </row>
  </sheetData>
  <mergeCells count="110">
    <mergeCell ref="A2:B2"/>
    <mergeCell ref="A3:B3"/>
    <mergeCell ref="A4:B4"/>
    <mergeCell ref="A5:B5"/>
    <mergeCell ref="A6:U6"/>
    <mergeCell ref="U1:V1"/>
    <mergeCell ref="U2:V2"/>
    <mergeCell ref="A7:U7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S11:T11"/>
    <mergeCell ref="U11:V11"/>
    <mergeCell ref="Q11:R11"/>
    <mergeCell ref="A12:L12"/>
    <mergeCell ref="M12:N12"/>
    <mergeCell ref="O12:P12"/>
    <mergeCell ref="S12:T12"/>
    <mergeCell ref="A13:L13"/>
    <mergeCell ref="M13:N13"/>
    <mergeCell ref="O13:P13"/>
    <mergeCell ref="S13:T13"/>
    <mergeCell ref="U13:V13"/>
    <mergeCell ref="Q12:R12"/>
    <mergeCell ref="Q13:R13"/>
    <mergeCell ref="U12:V12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S17:T17"/>
    <mergeCell ref="U17:V17"/>
    <mergeCell ref="Q17:R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</mergeCells>
  <pageMargins left="0.27559055118110237" right="0.27559055118110237" top="0.56999999999999995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opLeftCell="A15" zoomScale="70" zoomScaleNormal="70" workbookViewId="0">
      <selection activeCell="J30" sqref="J30"/>
    </sheetView>
  </sheetViews>
  <sheetFormatPr defaultRowHeight="12.75" x14ac:dyDescent="0.2"/>
  <cols>
    <col min="4" max="4" width="10.140625" customWidth="1"/>
  </cols>
  <sheetData>
    <row r="1" spans="1:22" x14ac:dyDescent="0.2">
      <c r="A1" s="11" t="s">
        <v>0</v>
      </c>
      <c r="B1" s="11"/>
      <c r="T1" s="1" t="s">
        <v>1</v>
      </c>
      <c r="U1" s="27">
        <v>45859.531574074077</v>
      </c>
      <c r="V1" s="27"/>
    </row>
    <row r="2" spans="1:22" x14ac:dyDescent="0.2">
      <c r="A2" s="18" t="s">
        <v>2</v>
      </c>
      <c r="B2" s="18"/>
      <c r="T2" s="1" t="s">
        <v>3</v>
      </c>
      <c r="U2" s="28">
        <v>45859.53156949074</v>
      </c>
      <c r="V2" s="28"/>
    </row>
    <row r="3" spans="1:22" x14ac:dyDescent="0.2">
      <c r="A3" s="18" t="s">
        <v>4</v>
      </c>
      <c r="B3" s="18"/>
    </row>
    <row r="4" spans="1:22" x14ac:dyDescent="0.2">
      <c r="A4" s="18" t="s">
        <v>5</v>
      </c>
      <c r="B4" s="18"/>
    </row>
    <row r="5" spans="1:22" x14ac:dyDescent="0.2">
      <c r="A5" s="18" t="s">
        <v>6</v>
      </c>
      <c r="B5" s="18"/>
    </row>
    <row r="6" spans="1:22" s="5" customFormat="1" ht="18" x14ac:dyDescent="0.25">
      <c r="A6" s="41" t="s">
        <v>36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2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9" spans="1:22" x14ac:dyDescent="0.2">
      <c r="A9" s="43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43" t="s">
        <v>10</v>
      </c>
      <c r="N9" s="18"/>
      <c r="O9" s="43" t="s">
        <v>11</v>
      </c>
      <c r="P9" s="18"/>
      <c r="Q9" s="43" t="s">
        <v>12</v>
      </c>
      <c r="R9" s="18"/>
      <c r="S9" s="43" t="s">
        <v>13</v>
      </c>
      <c r="T9" s="18"/>
      <c r="U9" s="43" t="s">
        <v>14</v>
      </c>
      <c r="V9" s="18"/>
    </row>
    <row r="10" spans="1:22" x14ac:dyDescent="0.2">
      <c r="A10" s="39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0" t="s">
        <v>16</v>
      </c>
      <c r="N10" s="18"/>
      <c r="O10" s="40" t="s">
        <v>17</v>
      </c>
      <c r="P10" s="18"/>
      <c r="Q10" s="40" t="s">
        <v>18</v>
      </c>
      <c r="R10" s="18"/>
      <c r="S10" s="40" t="s">
        <v>19</v>
      </c>
      <c r="T10" s="18"/>
      <c r="U10" s="40" t="s">
        <v>20</v>
      </c>
      <c r="V10" s="18"/>
    </row>
    <row r="11" spans="1:22" x14ac:dyDescent="0.2">
      <c r="A11" s="34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5">
        <f>M12+M18+M15+M21+M25</f>
        <v>257317.48</v>
      </c>
      <c r="N11" s="18"/>
      <c r="O11" s="35">
        <v>923890</v>
      </c>
      <c r="P11" s="18"/>
      <c r="Q11" s="35">
        <f>Q12+Q18+Q15+Q21+Q25</f>
        <v>358371.5</v>
      </c>
      <c r="R11" s="18"/>
      <c r="S11" s="36">
        <f>Q11/M11</f>
        <v>1.3927211629773462</v>
      </c>
      <c r="T11" s="22"/>
      <c r="U11" s="36">
        <f>Q11/O11</f>
        <v>0.3878941215945621</v>
      </c>
      <c r="V11" s="22"/>
    </row>
    <row r="12" spans="1:22" x14ac:dyDescent="0.2">
      <c r="A12" s="34" t="s">
        <v>37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5">
        <f>M13</f>
        <v>0</v>
      </c>
      <c r="N12" s="18"/>
      <c r="O12" s="35">
        <v>19180</v>
      </c>
      <c r="P12" s="18"/>
      <c r="Q12" s="35">
        <f>Q13</f>
        <v>12400</v>
      </c>
      <c r="R12" s="18"/>
      <c r="S12" s="36">
        <v>0</v>
      </c>
      <c r="T12" s="22"/>
      <c r="U12" s="36">
        <f>Q12/O12</f>
        <v>0.6465067778936392</v>
      </c>
      <c r="V12" s="22"/>
    </row>
    <row r="13" spans="1:22" x14ac:dyDescent="0.2">
      <c r="A13" s="18" t="s">
        <v>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1">
        <f>M14</f>
        <v>0</v>
      </c>
      <c r="N13" s="18"/>
      <c r="O13" s="31" t="s">
        <v>2</v>
      </c>
      <c r="P13" s="18"/>
      <c r="Q13" s="31">
        <f>Q14</f>
        <v>12400</v>
      </c>
      <c r="R13" s="18"/>
      <c r="S13" s="32">
        <v>0</v>
      </c>
      <c r="T13" s="22"/>
      <c r="U13" s="33" t="s">
        <v>2</v>
      </c>
      <c r="V13" s="18"/>
    </row>
    <row r="14" spans="1:22" x14ac:dyDescent="0.2">
      <c r="A14" s="18" t="s">
        <v>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1">
        <v>0</v>
      </c>
      <c r="N14" s="18"/>
      <c r="O14" s="31" t="s">
        <v>2</v>
      </c>
      <c r="P14" s="18"/>
      <c r="Q14" s="31">
        <v>12400</v>
      </c>
      <c r="R14" s="18"/>
      <c r="S14" s="32">
        <v>0</v>
      </c>
      <c r="T14" s="22"/>
      <c r="U14" s="33" t="s">
        <v>2</v>
      </c>
      <c r="V14" s="18"/>
    </row>
    <row r="15" spans="1:22" x14ac:dyDescent="0.2">
      <c r="A15" s="34" t="s">
        <v>40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5">
        <f>M16</f>
        <v>0</v>
      </c>
      <c r="N15" s="18"/>
      <c r="O15" s="35">
        <v>0</v>
      </c>
      <c r="P15" s="18"/>
      <c r="Q15" s="35">
        <f>Q16</f>
        <v>7.0000000000000007E-2</v>
      </c>
      <c r="R15" s="18"/>
      <c r="S15" s="36">
        <v>0</v>
      </c>
      <c r="T15" s="22"/>
      <c r="U15" s="37" t="s">
        <v>2</v>
      </c>
      <c r="V15" s="18"/>
    </row>
    <row r="16" spans="1:22" x14ac:dyDescent="0.2">
      <c r="A16" s="18" t="s">
        <v>41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1">
        <f>M17</f>
        <v>0</v>
      </c>
      <c r="N16" s="18"/>
      <c r="O16" s="31" t="s">
        <v>2</v>
      </c>
      <c r="P16" s="18"/>
      <c r="Q16" s="31">
        <f>Q17</f>
        <v>7.0000000000000007E-2</v>
      </c>
      <c r="R16" s="18"/>
      <c r="S16" s="32">
        <v>0</v>
      </c>
      <c r="T16" s="22"/>
      <c r="U16" s="33" t="s">
        <v>2</v>
      </c>
      <c r="V16" s="18"/>
    </row>
    <row r="17" spans="1:22" x14ac:dyDescent="0.2">
      <c r="A17" s="18" t="s">
        <v>42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1">
        <v>0</v>
      </c>
      <c r="N17" s="18"/>
      <c r="O17" s="31" t="s">
        <v>2</v>
      </c>
      <c r="P17" s="18"/>
      <c r="Q17" s="31">
        <v>7.0000000000000007E-2</v>
      </c>
      <c r="R17" s="18"/>
      <c r="S17" s="32">
        <v>0</v>
      </c>
      <c r="T17" s="22"/>
      <c r="U17" s="33" t="s">
        <v>2</v>
      </c>
      <c r="V17" s="18"/>
    </row>
    <row r="18" spans="1:22" x14ac:dyDescent="0.2">
      <c r="A18" s="34" t="s">
        <v>43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35">
        <f>M19</f>
        <v>19342</v>
      </c>
      <c r="N18" s="18"/>
      <c r="O18" s="35">
        <v>35000</v>
      </c>
      <c r="P18" s="18"/>
      <c r="Q18" s="35">
        <f>Q19</f>
        <v>27107.5</v>
      </c>
      <c r="R18" s="18"/>
      <c r="S18" s="36">
        <f t="shared" ref="S18:S69" si="0">Q18/M18</f>
        <v>1.4014838175990074</v>
      </c>
      <c r="T18" s="22"/>
      <c r="U18" s="36">
        <f>Q18/O18</f>
        <v>0.77449999999999997</v>
      </c>
      <c r="V18" s="22"/>
    </row>
    <row r="19" spans="1:22" x14ac:dyDescent="0.2">
      <c r="A19" s="18" t="s">
        <v>44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1">
        <f>M20</f>
        <v>19342</v>
      </c>
      <c r="N19" s="18"/>
      <c r="O19" s="31" t="s">
        <v>2</v>
      </c>
      <c r="P19" s="18"/>
      <c r="Q19" s="31">
        <f>Q20</f>
        <v>27107.5</v>
      </c>
      <c r="R19" s="18"/>
      <c r="S19" s="32">
        <f t="shared" si="0"/>
        <v>1.4014838175990074</v>
      </c>
      <c r="T19" s="22"/>
      <c r="U19" s="33" t="s">
        <v>2</v>
      </c>
      <c r="V19" s="18"/>
    </row>
    <row r="20" spans="1:22" x14ac:dyDescent="0.2">
      <c r="A20" s="18" t="s">
        <v>45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31">
        <v>19342</v>
      </c>
      <c r="N20" s="18"/>
      <c r="O20" s="31" t="s">
        <v>2</v>
      </c>
      <c r="P20" s="18"/>
      <c r="Q20" s="31">
        <v>27107.5</v>
      </c>
      <c r="R20" s="18"/>
      <c r="S20" s="32">
        <f t="shared" si="0"/>
        <v>1.4014838175990074</v>
      </c>
      <c r="T20" s="22"/>
      <c r="U20" s="33" t="s">
        <v>2</v>
      </c>
      <c r="V20" s="18"/>
    </row>
    <row r="21" spans="1:22" x14ac:dyDescent="0.2">
      <c r="A21" s="34" t="s">
        <v>46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35">
        <f>M22</f>
        <v>421.5</v>
      </c>
      <c r="N21" s="18"/>
      <c r="O21" s="35">
        <v>2400</v>
      </c>
      <c r="P21" s="18"/>
      <c r="Q21" s="35">
        <f>Q22</f>
        <v>1969.5</v>
      </c>
      <c r="R21" s="18"/>
      <c r="S21" s="36">
        <f t="shared" si="0"/>
        <v>4.672597864768683</v>
      </c>
      <c r="T21" s="22"/>
      <c r="U21" s="36">
        <f>Q21/O21</f>
        <v>0.82062500000000005</v>
      </c>
      <c r="V21" s="22"/>
    </row>
    <row r="22" spans="1:22" x14ac:dyDescent="0.2">
      <c r="A22" s="18" t="s">
        <v>47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31">
        <f>SUM(M23:N24)</f>
        <v>421.5</v>
      </c>
      <c r="N22" s="18"/>
      <c r="O22" s="31" t="s">
        <v>2</v>
      </c>
      <c r="P22" s="18"/>
      <c r="Q22" s="31">
        <f>SUM(Q23:R24)</f>
        <v>1969.5</v>
      </c>
      <c r="R22" s="18"/>
      <c r="S22" s="32">
        <f t="shared" si="0"/>
        <v>4.672597864768683</v>
      </c>
      <c r="T22" s="22"/>
      <c r="U22" s="33" t="s">
        <v>2</v>
      </c>
      <c r="V22" s="18"/>
    </row>
    <row r="23" spans="1:22" x14ac:dyDescent="0.2">
      <c r="A23" s="18" t="s">
        <v>48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1">
        <v>0</v>
      </c>
      <c r="N23" s="18"/>
      <c r="O23" s="31" t="s">
        <v>2</v>
      </c>
      <c r="P23" s="18"/>
      <c r="Q23" s="31">
        <v>1564.5</v>
      </c>
      <c r="R23" s="18"/>
      <c r="S23" s="32">
        <v>0</v>
      </c>
      <c r="T23" s="22"/>
      <c r="U23" s="33" t="s">
        <v>2</v>
      </c>
      <c r="V23" s="18"/>
    </row>
    <row r="24" spans="1:22" x14ac:dyDescent="0.2">
      <c r="A24" s="18" t="s">
        <v>49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1">
        <v>421.5</v>
      </c>
      <c r="N24" s="18"/>
      <c r="O24" s="31" t="s">
        <v>2</v>
      </c>
      <c r="P24" s="18"/>
      <c r="Q24" s="31">
        <v>405</v>
      </c>
      <c r="R24" s="18"/>
      <c r="S24" s="32">
        <f t="shared" si="0"/>
        <v>0.96085409252669041</v>
      </c>
      <c r="T24" s="22"/>
      <c r="U24" s="33" t="s">
        <v>2</v>
      </c>
      <c r="V24" s="18"/>
    </row>
    <row r="25" spans="1:22" x14ac:dyDescent="0.2">
      <c r="A25" s="34" t="s">
        <v>50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35">
        <f>M26</f>
        <v>237553.98</v>
      </c>
      <c r="N25" s="18"/>
      <c r="O25" s="35">
        <v>867310</v>
      </c>
      <c r="P25" s="18"/>
      <c r="Q25" s="35">
        <f>Q26</f>
        <v>316894.43</v>
      </c>
      <c r="R25" s="18"/>
      <c r="S25" s="36">
        <f t="shared" si="0"/>
        <v>1.3339891421730756</v>
      </c>
      <c r="T25" s="22"/>
      <c r="U25" s="36">
        <f>Q25/O25</f>
        <v>0.36537619766865365</v>
      </c>
      <c r="V25" s="22"/>
    </row>
    <row r="26" spans="1:22" x14ac:dyDescent="0.2">
      <c r="A26" s="18" t="s">
        <v>51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1">
        <f>M27</f>
        <v>237553.98</v>
      </c>
      <c r="N26" s="18"/>
      <c r="O26" s="31" t="s">
        <v>2</v>
      </c>
      <c r="P26" s="18"/>
      <c r="Q26" s="31">
        <f>Q27</f>
        <v>316894.43</v>
      </c>
      <c r="R26" s="18"/>
      <c r="S26" s="32">
        <f t="shared" si="0"/>
        <v>1.3339891421730756</v>
      </c>
      <c r="T26" s="22"/>
      <c r="U26" s="33" t="s">
        <v>2</v>
      </c>
      <c r="V26" s="18"/>
    </row>
    <row r="27" spans="1:22" x14ac:dyDescent="0.2">
      <c r="A27" s="18" t="s">
        <v>52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1">
        <v>237553.98</v>
      </c>
      <c r="N27" s="18"/>
      <c r="O27" s="31" t="s">
        <v>2</v>
      </c>
      <c r="P27" s="18"/>
      <c r="Q27" s="31">
        <v>316894.43</v>
      </c>
      <c r="R27" s="18"/>
      <c r="S27" s="32">
        <f t="shared" si="0"/>
        <v>1.3339891421730756</v>
      </c>
      <c r="T27" s="22"/>
      <c r="U27" s="33" t="s">
        <v>2</v>
      </c>
      <c r="V27" s="18"/>
    </row>
    <row r="28" spans="1:22" x14ac:dyDescent="0.2">
      <c r="A28" s="34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35">
        <f>M29+M36+M63</f>
        <v>243284.33000000005</v>
      </c>
      <c r="N28" s="18"/>
      <c r="O28" s="35">
        <v>724620</v>
      </c>
      <c r="P28" s="18"/>
      <c r="Q28" s="35">
        <f>Q29+Q36+Q63</f>
        <v>355927.4</v>
      </c>
      <c r="R28" s="18"/>
      <c r="S28" s="36">
        <f t="shared" si="0"/>
        <v>1.4630099686239553</v>
      </c>
      <c r="T28" s="22"/>
      <c r="U28" s="36">
        <f>Q28/O28</f>
        <v>0.49119179707984878</v>
      </c>
      <c r="V28" s="22"/>
    </row>
    <row r="29" spans="1:22" x14ac:dyDescent="0.2">
      <c r="A29" s="34" t="s">
        <v>53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35">
        <f>M30+M32+M34</f>
        <v>194354.21000000002</v>
      </c>
      <c r="N29" s="18"/>
      <c r="O29" s="35">
        <v>548810</v>
      </c>
      <c r="P29" s="18"/>
      <c r="Q29" s="35">
        <f>Q30+Q32+Q34</f>
        <v>296533.17000000004</v>
      </c>
      <c r="R29" s="18"/>
      <c r="S29" s="36">
        <f t="shared" si="0"/>
        <v>1.5257357687286528</v>
      </c>
      <c r="T29" s="22"/>
      <c r="U29" s="36">
        <f>Q29/O29</f>
        <v>0.54032027477633437</v>
      </c>
      <c r="V29" s="22"/>
    </row>
    <row r="30" spans="1:22" x14ac:dyDescent="0.2">
      <c r="A30" s="18" t="s">
        <v>54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31">
        <f>M31</f>
        <v>147220.16</v>
      </c>
      <c r="N30" s="18"/>
      <c r="O30" s="31" t="s">
        <v>2</v>
      </c>
      <c r="P30" s="18"/>
      <c r="Q30" s="31">
        <f>Q31</f>
        <v>227814.64</v>
      </c>
      <c r="R30" s="18"/>
      <c r="S30" s="32">
        <f t="shared" si="0"/>
        <v>1.5474418720914309</v>
      </c>
      <c r="T30" s="22"/>
      <c r="U30" s="33" t="s">
        <v>2</v>
      </c>
      <c r="V30" s="18"/>
    </row>
    <row r="31" spans="1:22" x14ac:dyDescent="0.2">
      <c r="A31" s="18" t="s">
        <v>55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31">
        <v>147220.16</v>
      </c>
      <c r="N31" s="18"/>
      <c r="O31" s="31" t="s">
        <v>2</v>
      </c>
      <c r="P31" s="18"/>
      <c r="Q31" s="31">
        <v>227814.64</v>
      </c>
      <c r="R31" s="18"/>
      <c r="S31" s="32">
        <f t="shared" si="0"/>
        <v>1.5474418720914309</v>
      </c>
      <c r="T31" s="22"/>
      <c r="U31" s="33" t="s">
        <v>2</v>
      </c>
      <c r="V31" s="18"/>
    </row>
    <row r="32" spans="1:22" x14ac:dyDescent="0.2">
      <c r="A32" s="18" t="s">
        <v>56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31">
        <f>M33</f>
        <v>23996.22</v>
      </c>
      <c r="N32" s="18"/>
      <c r="O32" s="31" t="s">
        <v>2</v>
      </c>
      <c r="P32" s="18"/>
      <c r="Q32" s="31">
        <f>Q33</f>
        <v>31737.51</v>
      </c>
      <c r="R32" s="18"/>
      <c r="S32" s="32">
        <f t="shared" si="0"/>
        <v>1.3226045602182341</v>
      </c>
      <c r="T32" s="22"/>
      <c r="U32" s="33" t="s">
        <v>2</v>
      </c>
      <c r="V32" s="18"/>
    </row>
    <row r="33" spans="1:22" x14ac:dyDescent="0.2">
      <c r="A33" s="18" t="s">
        <v>57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1">
        <v>23996.22</v>
      </c>
      <c r="N33" s="18"/>
      <c r="O33" s="31" t="s">
        <v>2</v>
      </c>
      <c r="P33" s="18"/>
      <c r="Q33" s="31">
        <v>31737.51</v>
      </c>
      <c r="R33" s="18"/>
      <c r="S33" s="32">
        <f t="shared" si="0"/>
        <v>1.3226045602182341</v>
      </c>
      <c r="T33" s="22"/>
      <c r="U33" s="33" t="s">
        <v>2</v>
      </c>
      <c r="V33" s="18"/>
    </row>
    <row r="34" spans="1:22" x14ac:dyDescent="0.2">
      <c r="A34" s="18" t="s">
        <v>58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1">
        <f>M35</f>
        <v>23137.83</v>
      </c>
      <c r="N34" s="18"/>
      <c r="O34" s="31" t="s">
        <v>2</v>
      </c>
      <c r="P34" s="18"/>
      <c r="Q34" s="31">
        <f>Q35</f>
        <v>36981.019999999997</v>
      </c>
      <c r="R34" s="18"/>
      <c r="S34" s="32">
        <f t="shared" si="0"/>
        <v>1.5982924932891285</v>
      </c>
      <c r="T34" s="22"/>
      <c r="U34" s="33" t="s">
        <v>2</v>
      </c>
      <c r="V34" s="18"/>
    </row>
    <row r="35" spans="1:22" x14ac:dyDescent="0.2">
      <c r="A35" s="18" t="s">
        <v>59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1">
        <v>23137.83</v>
      </c>
      <c r="N35" s="18"/>
      <c r="O35" s="31" t="s">
        <v>2</v>
      </c>
      <c r="P35" s="18"/>
      <c r="Q35" s="31">
        <v>36981.019999999997</v>
      </c>
      <c r="R35" s="18"/>
      <c r="S35" s="32">
        <f t="shared" si="0"/>
        <v>1.5982924932891285</v>
      </c>
      <c r="T35" s="22"/>
      <c r="U35" s="33" t="s">
        <v>2</v>
      </c>
      <c r="V35" s="18"/>
    </row>
    <row r="36" spans="1:22" x14ac:dyDescent="0.2">
      <c r="A36" s="34" t="s">
        <v>60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35">
        <f>M37+M41+M47+M57</f>
        <v>48215.460000000006</v>
      </c>
      <c r="N36" s="18"/>
      <c r="O36" s="35">
        <v>172510</v>
      </c>
      <c r="P36" s="18"/>
      <c r="Q36" s="35">
        <f>Q37+Q41+Q47+Q57</f>
        <v>58860.5</v>
      </c>
      <c r="R36" s="18"/>
      <c r="S36" s="36">
        <f t="shared" si="0"/>
        <v>1.2207806375797305</v>
      </c>
      <c r="T36" s="22"/>
      <c r="U36" s="36">
        <f>Q36/O36</f>
        <v>0.34120051011535563</v>
      </c>
      <c r="V36" s="22"/>
    </row>
    <row r="37" spans="1:22" x14ac:dyDescent="0.2">
      <c r="A37" s="18" t="s">
        <v>61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1">
        <f>SUM(M38:N40)</f>
        <v>3301.05</v>
      </c>
      <c r="N37" s="18"/>
      <c r="O37" s="31" t="s">
        <v>2</v>
      </c>
      <c r="P37" s="18"/>
      <c r="Q37" s="31">
        <f>SUM(Q38:R40)</f>
        <v>3760.11</v>
      </c>
      <c r="R37" s="18"/>
      <c r="S37" s="32">
        <f t="shared" si="0"/>
        <v>1.1390648430044985</v>
      </c>
      <c r="T37" s="22"/>
      <c r="U37" s="33" t="s">
        <v>2</v>
      </c>
      <c r="V37" s="18"/>
    </row>
    <row r="38" spans="1:22" x14ac:dyDescent="0.2">
      <c r="A38" s="18" t="s">
        <v>62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1">
        <v>44.05</v>
      </c>
      <c r="N38" s="18"/>
      <c r="O38" s="31" t="s">
        <v>2</v>
      </c>
      <c r="P38" s="18"/>
      <c r="Q38" s="31">
        <v>312.11</v>
      </c>
      <c r="R38" s="18"/>
      <c r="S38" s="32">
        <f t="shared" si="0"/>
        <v>7.0853575482406361</v>
      </c>
      <c r="T38" s="22"/>
      <c r="U38" s="33" t="s">
        <v>2</v>
      </c>
      <c r="V38" s="18"/>
    </row>
    <row r="39" spans="1:22" x14ac:dyDescent="0.2">
      <c r="A39" s="18" t="s">
        <v>63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31">
        <v>3177</v>
      </c>
      <c r="N39" s="18"/>
      <c r="O39" s="31" t="s">
        <v>2</v>
      </c>
      <c r="P39" s="18"/>
      <c r="Q39" s="31">
        <v>3448</v>
      </c>
      <c r="R39" s="18"/>
      <c r="S39" s="32">
        <f t="shared" si="0"/>
        <v>1.0853005980484733</v>
      </c>
      <c r="T39" s="22"/>
      <c r="U39" s="33" t="s">
        <v>2</v>
      </c>
      <c r="V39" s="18"/>
    </row>
    <row r="40" spans="1:22" x14ac:dyDescent="0.2">
      <c r="A40" s="38" t="s">
        <v>199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1">
        <v>80</v>
      </c>
      <c r="N40" s="18"/>
      <c r="O40" s="31" t="s">
        <v>2</v>
      </c>
      <c r="P40" s="18"/>
      <c r="Q40" s="31">
        <v>0</v>
      </c>
      <c r="R40" s="18"/>
      <c r="S40" s="32">
        <f t="shared" si="0"/>
        <v>0</v>
      </c>
      <c r="T40" s="22"/>
      <c r="U40" s="33" t="s">
        <v>2</v>
      </c>
      <c r="V40" s="18"/>
    </row>
    <row r="41" spans="1:22" x14ac:dyDescent="0.2">
      <c r="A41" s="18" t="s">
        <v>64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1">
        <f>SUM(M42:N46)</f>
        <v>8464.51</v>
      </c>
      <c r="N41" s="18"/>
      <c r="O41" s="31" t="s">
        <v>2</v>
      </c>
      <c r="P41" s="18"/>
      <c r="Q41" s="31">
        <f>SUM(Q42:R46)</f>
        <v>9843.869999999999</v>
      </c>
      <c r="R41" s="18"/>
      <c r="S41" s="32">
        <f t="shared" si="0"/>
        <v>1.1629580448248036</v>
      </c>
      <c r="T41" s="22"/>
      <c r="U41" s="33" t="s">
        <v>2</v>
      </c>
      <c r="V41" s="18"/>
    </row>
    <row r="42" spans="1:22" x14ac:dyDescent="0.2">
      <c r="A42" s="18" t="s">
        <v>65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31">
        <v>4152.4399999999996</v>
      </c>
      <c r="N42" s="18"/>
      <c r="O42" s="31" t="s">
        <v>2</v>
      </c>
      <c r="P42" s="18"/>
      <c r="Q42" s="31">
        <v>4198.76</v>
      </c>
      <c r="R42" s="18"/>
      <c r="S42" s="32">
        <f t="shared" si="0"/>
        <v>1.0111548872470164</v>
      </c>
      <c r="T42" s="22"/>
      <c r="U42" s="33" t="s">
        <v>2</v>
      </c>
      <c r="V42" s="18"/>
    </row>
    <row r="43" spans="1:22" x14ac:dyDescent="0.2">
      <c r="A43" s="18" t="s">
        <v>66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31">
        <v>4228.46</v>
      </c>
      <c r="N43" s="18"/>
      <c r="O43" s="31" t="s">
        <v>2</v>
      </c>
      <c r="P43" s="18"/>
      <c r="Q43" s="31">
        <v>4981.24</v>
      </c>
      <c r="R43" s="18"/>
      <c r="S43" s="32">
        <f t="shared" si="0"/>
        <v>1.1780269885490224</v>
      </c>
      <c r="T43" s="22"/>
      <c r="U43" s="33" t="s">
        <v>2</v>
      </c>
      <c r="V43" s="18"/>
    </row>
    <row r="44" spans="1:22" x14ac:dyDescent="0.2">
      <c r="A44" s="18" t="s">
        <v>67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1">
        <v>83.61</v>
      </c>
      <c r="N44" s="18"/>
      <c r="O44" s="31" t="s">
        <v>2</v>
      </c>
      <c r="P44" s="18"/>
      <c r="Q44" s="31">
        <v>555.61</v>
      </c>
      <c r="R44" s="18"/>
      <c r="S44" s="32">
        <f t="shared" si="0"/>
        <v>6.6452577442889611</v>
      </c>
      <c r="T44" s="22"/>
      <c r="U44" s="33" t="s">
        <v>2</v>
      </c>
      <c r="V44" s="18"/>
    </row>
    <row r="45" spans="1:22" x14ac:dyDescent="0.2">
      <c r="A45" s="18" t="s">
        <v>68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31">
        <v>0</v>
      </c>
      <c r="N45" s="18"/>
      <c r="O45" s="31" t="s">
        <v>2</v>
      </c>
      <c r="P45" s="18"/>
      <c r="Q45" s="31">
        <v>87.71</v>
      </c>
      <c r="R45" s="18"/>
      <c r="S45" s="32">
        <v>0</v>
      </c>
      <c r="T45" s="22"/>
      <c r="U45" s="33" t="s">
        <v>2</v>
      </c>
      <c r="V45" s="18"/>
    </row>
    <row r="46" spans="1:22" x14ac:dyDescent="0.2">
      <c r="A46" s="18" t="s">
        <v>69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31">
        <v>0</v>
      </c>
      <c r="N46" s="18"/>
      <c r="O46" s="31" t="s">
        <v>2</v>
      </c>
      <c r="P46" s="18"/>
      <c r="Q46" s="31">
        <v>20.55</v>
      </c>
      <c r="R46" s="18"/>
      <c r="S46" s="32">
        <v>0</v>
      </c>
      <c r="T46" s="22"/>
      <c r="U46" s="33" t="s">
        <v>2</v>
      </c>
      <c r="V46" s="18"/>
    </row>
    <row r="47" spans="1:22" x14ac:dyDescent="0.2">
      <c r="A47" s="18" t="s">
        <v>70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31">
        <f>SUM(M48:N56)</f>
        <v>31339.18</v>
      </c>
      <c r="N47" s="18"/>
      <c r="O47" s="31" t="s">
        <v>2</v>
      </c>
      <c r="P47" s="18"/>
      <c r="Q47" s="31">
        <f>SUM(Q48:R56)</f>
        <v>39159.85</v>
      </c>
      <c r="R47" s="18"/>
      <c r="S47" s="32">
        <f t="shared" si="0"/>
        <v>1.2495492862289312</v>
      </c>
      <c r="T47" s="22"/>
      <c r="U47" s="33" t="s">
        <v>2</v>
      </c>
      <c r="V47" s="18"/>
    </row>
    <row r="48" spans="1:22" x14ac:dyDescent="0.2">
      <c r="A48" s="18" t="s">
        <v>71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31">
        <v>836.57</v>
      </c>
      <c r="N48" s="18"/>
      <c r="O48" s="31" t="s">
        <v>2</v>
      </c>
      <c r="P48" s="18"/>
      <c r="Q48" s="31">
        <v>3656.65</v>
      </c>
      <c r="R48" s="18"/>
      <c r="S48" s="32">
        <f t="shared" si="0"/>
        <v>4.3710030242537981</v>
      </c>
      <c r="T48" s="22"/>
      <c r="U48" s="33" t="s">
        <v>2</v>
      </c>
      <c r="V48" s="18"/>
    </row>
    <row r="49" spans="1:22" x14ac:dyDescent="0.2">
      <c r="A49" s="18" t="s">
        <v>72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31">
        <v>1870.63</v>
      </c>
      <c r="N49" s="18"/>
      <c r="O49" s="31" t="s">
        <v>2</v>
      </c>
      <c r="P49" s="18"/>
      <c r="Q49" s="31">
        <v>1877.62</v>
      </c>
      <c r="R49" s="18"/>
      <c r="S49" s="32">
        <f t="shared" si="0"/>
        <v>1.0037367090231633</v>
      </c>
      <c r="T49" s="22"/>
      <c r="U49" s="33" t="s">
        <v>2</v>
      </c>
      <c r="V49" s="18"/>
    </row>
    <row r="50" spans="1:22" x14ac:dyDescent="0.2">
      <c r="A50" s="18" t="s">
        <v>73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31">
        <v>240</v>
      </c>
      <c r="N50" s="18"/>
      <c r="O50" s="31" t="s">
        <v>2</v>
      </c>
      <c r="P50" s="18"/>
      <c r="Q50" s="31">
        <v>31.25</v>
      </c>
      <c r="R50" s="18"/>
      <c r="S50" s="32">
        <f t="shared" si="0"/>
        <v>0.13020833333333334</v>
      </c>
      <c r="T50" s="22"/>
      <c r="U50" s="33" t="s">
        <v>2</v>
      </c>
      <c r="V50" s="18"/>
    </row>
    <row r="51" spans="1:22" x14ac:dyDescent="0.2">
      <c r="A51" s="18" t="s">
        <v>74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31">
        <v>989.3</v>
      </c>
      <c r="N51" s="18"/>
      <c r="O51" s="31" t="s">
        <v>2</v>
      </c>
      <c r="P51" s="18"/>
      <c r="Q51" s="31">
        <v>956.06</v>
      </c>
      <c r="R51" s="18"/>
      <c r="S51" s="32">
        <f>Q51/M51</f>
        <v>0.96640048519154953</v>
      </c>
      <c r="T51" s="22"/>
      <c r="U51" s="33" t="s">
        <v>2</v>
      </c>
      <c r="V51" s="18"/>
    </row>
    <row r="52" spans="1:22" x14ac:dyDescent="0.2">
      <c r="A52" s="38" t="s">
        <v>200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31">
        <v>165.9</v>
      </c>
      <c r="N52" s="18"/>
      <c r="O52" s="31" t="s">
        <v>2</v>
      </c>
      <c r="P52" s="18"/>
      <c r="Q52" s="31">
        <v>0</v>
      </c>
      <c r="R52" s="18"/>
      <c r="S52" s="32">
        <f t="shared" si="0"/>
        <v>0</v>
      </c>
      <c r="T52" s="22"/>
      <c r="U52" s="33" t="s">
        <v>2</v>
      </c>
      <c r="V52" s="18"/>
    </row>
    <row r="53" spans="1:22" x14ac:dyDescent="0.2">
      <c r="A53" s="18" t="s">
        <v>75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31">
        <v>0</v>
      </c>
      <c r="N53" s="18"/>
      <c r="O53" s="31" t="s">
        <v>2</v>
      </c>
      <c r="P53" s="18"/>
      <c r="Q53" s="31">
        <v>416</v>
      </c>
      <c r="R53" s="18"/>
      <c r="S53" s="32">
        <v>0</v>
      </c>
      <c r="T53" s="22"/>
      <c r="U53" s="33" t="s">
        <v>2</v>
      </c>
      <c r="V53" s="18"/>
    </row>
    <row r="54" spans="1:22" x14ac:dyDescent="0.2">
      <c r="A54" s="18" t="s">
        <v>76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31">
        <v>7789.65</v>
      </c>
      <c r="N54" s="18"/>
      <c r="O54" s="31" t="s">
        <v>2</v>
      </c>
      <c r="P54" s="18"/>
      <c r="Q54" s="31">
        <v>17979.43</v>
      </c>
      <c r="R54" s="18"/>
      <c r="S54" s="32">
        <f t="shared" si="0"/>
        <v>2.308117823008736</v>
      </c>
      <c r="T54" s="22"/>
      <c r="U54" s="33" t="s">
        <v>2</v>
      </c>
      <c r="V54" s="18"/>
    </row>
    <row r="55" spans="1:22" x14ac:dyDescent="0.2">
      <c r="A55" s="18" t="s">
        <v>77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31">
        <v>5346.7</v>
      </c>
      <c r="N55" s="18"/>
      <c r="O55" s="31" t="s">
        <v>2</v>
      </c>
      <c r="P55" s="18"/>
      <c r="Q55" s="31">
        <v>7127.92</v>
      </c>
      <c r="R55" s="18"/>
      <c r="S55" s="32">
        <f t="shared" si="0"/>
        <v>1.3331438083303722</v>
      </c>
      <c r="T55" s="22"/>
      <c r="U55" s="33" t="s">
        <v>2</v>
      </c>
      <c r="V55" s="18"/>
    </row>
    <row r="56" spans="1:22" x14ac:dyDescent="0.2">
      <c r="A56" s="18" t="s">
        <v>78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31">
        <v>14100.43</v>
      </c>
      <c r="N56" s="18"/>
      <c r="O56" s="31" t="s">
        <v>2</v>
      </c>
      <c r="P56" s="18"/>
      <c r="Q56" s="31">
        <v>7114.92</v>
      </c>
      <c r="R56" s="18"/>
      <c r="S56" s="32">
        <f t="shared" si="0"/>
        <v>0.50458886714802309</v>
      </c>
      <c r="T56" s="22"/>
      <c r="U56" s="33" t="s">
        <v>2</v>
      </c>
      <c r="V56" s="18"/>
    </row>
    <row r="57" spans="1:22" x14ac:dyDescent="0.2">
      <c r="A57" s="18" t="s">
        <v>79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31">
        <f>SUM(M58:N62)</f>
        <v>5110.72</v>
      </c>
      <c r="N57" s="18"/>
      <c r="O57" s="31" t="s">
        <v>2</v>
      </c>
      <c r="P57" s="18"/>
      <c r="Q57" s="31">
        <f>SUM(Q58:R62)</f>
        <v>6096.67</v>
      </c>
      <c r="R57" s="18"/>
      <c r="S57" s="32">
        <f t="shared" si="0"/>
        <v>1.1929180232922172</v>
      </c>
      <c r="T57" s="22"/>
      <c r="U57" s="33" t="s">
        <v>2</v>
      </c>
      <c r="V57" s="18"/>
    </row>
    <row r="58" spans="1:22" x14ac:dyDescent="0.2">
      <c r="A58" s="18" t="s">
        <v>80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31">
        <v>4184.55</v>
      </c>
      <c r="N58" s="18"/>
      <c r="O58" s="31" t="s">
        <v>2</v>
      </c>
      <c r="P58" s="18"/>
      <c r="Q58" s="31">
        <v>5019.0200000000004</v>
      </c>
      <c r="R58" s="18"/>
      <c r="S58" s="32">
        <f t="shared" si="0"/>
        <v>1.19941690265381</v>
      </c>
      <c r="T58" s="22"/>
      <c r="U58" s="33" t="s">
        <v>2</v>
      </c>
      <c r="V58" s="18"/>
    </row>
    <row r="59" spans="1:22" x14ac:dyDescent="0.2">
      <c r="A59" s="18" t="s">
        <v>81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31">
        <v>118.8</v>
      </c>
      <c r="N59" s="18"/>
      <c r="O59" s="31" t="s">
        <v>2</v>
      </c>
      <c r="P59" s="18"/>
      <c r="Q59" s="31">
        <v>156.18</v>
      </c>
      <c r="R59" s="18"/>
      <c r="S59" s="32">
        <f t="shared" si="0"/>
        <v>1.3146464646464648</v>
      </c>
      <c r="T59" s="22"/>
      <c r="U59" s="33" t="s">
        <v>2</v>
      </c>
      <c r="V59" s="18"/>
    </row>
    <row r="60" spans="1:22" x14ac:dyDescent="0.2">
      <c r="A60" s="18" t="s">
        <v>82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31">
        <v>345.39</v>
      </c>
      <c r="N60" s="18"/>
      <c r="O60" s="31" t="s">
        <v>2</v>
      </c>
      <c r="P60" s="18"/>
      <c r="Q60" s="31">
        <v>885.78</v>
      </c>
      <c r="R60" s="18"/>
      <c r="S60" s="32">
        <f>Q60/M60</f>
        <v>2.5645791713714932</v>
      </c>
      <c r="T60" s="22"/>
      <c r="U60" s="33" t="s">
        <v>2</v>
      </c>
      <c r="V60" s="18"/>
    </row>
    <row r="61" spans="1:22" x14ac:dyDescent="0.2">
      <c r="A61" s="38" t="s">
        <v>201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31">
        <v>321.75</v>
      </c>
      <c r="N61" s="18"/>
      <c r="O61" s="31" t="s">
        <v>2</v>
      </c>
      <c r="P61" s="18"/>
      <c r="Q61" s="31">
        <v>0</v>
      </c>
      <c r="R61" s="18"/>
      <c r="S61" s="32">
        <f t="shared" si="0"/>
        <v>0</v>
      </c>
      <c r="T61" s="22"/>
      <c r="U61" s="33" t="s">
        <v>2</v>
      </c>
      <c r="V61" s="18"/>
    </row>
    <row r="62" spans="1:22" x14ac:dyDescent="0.2">
      <c r="A62" s="18" t="s">
        <v>83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31">
        <v>140.22999999999999</v>
      </c>
      <c r="N62" s="18"/>
      <c r="O62" s="31" t="s">
        <v>2</v>
      </c>
      <c r="P62" s="18"/>
      <c r="Q62" s="31">
        <v>35.69</v>
      </c>
      <c r="R62" s="18"/>
      <c r="S62" s="32">
        <f t="shared" si="0"/>
        <v>0.2545104471225843</v>
      </c>
      <c r="T62" s="22"/>
      <c r="U62" s="33" t="s">
        <v>2</v>
      </c>
      <c r="V62" s="18"/>
    </row>
    <row r="63" spans="1:22" x14ac:dyDescent="0.2">
      <c r="A63" s="34" t="s">
        <v>84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35">
        <f>M64</f>
        <v>714.66</v>
      </c>
      <c r="N63" s="18"/>
      <c r="O63" s="35">
        <v>3300</v>
      </c>
      <c r="P63" s="18"/>
      <c r="Q63" s="35">
        <f>Q64</f>
        <v>533.73</v>
      </c>
      <c r="R63" s="18"/>
      <c r="S63" s="36">
        <f t="shared" si="0"/>
        <v>0.74683066073377558</v>
      </c>
      <c r="T63" s="22"/>
      <c r="U63" s="36">
        <f>Q63/O63</f>
        <v>0.16173636363636365</v>
      </c>
      <c r="V63" s="22"/>
    </row>
    <row r="64" spans="1:22" x14ac:dyDescent="0.2">
      <c r="A64" s="18" t="s">
        <v>85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31">
        <f>SUM(M65:M66)</f>
        <v>714.66</v>
      </c>
      <c r="N64" s="18"/>
      <c r="O64" s="31" t="s">
        <v>2</v>
      </c>
      <c r="P64" s="18"/>
      <c r="Q64" s="31">
        <f>SUM(Q65:R66)</f>
        <v>533.73</v>
      </c>
      <c r="R64" s="18"/>
      <c r="S64" s="32">
        <f t="shared" si="0"/>
        <v>0.74683066073377558</v>
      </c>
      <c r="T64" s="22"/>
      <c r="U64" s="33" t="s">
        <v>2</v>
      </c>
      <c r="V64" s="18"/>
    </row>
    <row r="65" spans="1:22" x14ac:dyDescent="0.2">
      <c r="A65" s="18" t="s">
        <v>86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31">
        <v>689.73</v>
      </c>
      <c r="N65" s="18"/>
      <c r="O65" s="31" t="s">
        <v>2</v>
      </c>
      <c r="P65" s="18"/>
      <c r="Q65" s="31">
        <v>396.83</v>
      </c>
      <c r="R65" s="18"/>
      <c r="S65" s="32">
        <f t="shared" si="0"/>
        <v>0.57534107549330893</v>
      </c>
      <c r="T65" s="22"/>
      <c r="U65" s="33" t="s">
        <v>2</v>
      </c>
      <c r="V65" s="18"/>
    </row>
    <row r="66" spans="1:22" x14ac:dyDescent="0.2">
      <c r="A66" s="18" t="s">
        <v>87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31">
        <v>24.93</v>
      </c>
      <c r="N66" s="18"/>
      <c r="O66" s="31" t="s">
        <v>2</v>
      </c>
      <c r="P66" s="18"/>
      <c r="Q66" s="31">
        <v>136.9</v>
      </c>
      <c r="R66" s="18"/>
      <c r="S66" s="32">
        <f t="shared" si="0"/>
        <v>5.4913758523866827</v>
      </c>
      <c r="T66" s="22"/>
      <c r="U66" s="33" t="s">
        <v>2</v>
      </c>
      <c r="V66" s="18"/>
    </row>
    <row r="67" spans="1:22" x14ac:dyDescent="0.2">
      <c r="A67" s="34" t="s">
        <v>25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35">
        <f>M68</f>
        <v>6188.81</v>
      </c>
      <c r="N67" s="18"/>
      <c r="O67" s="35">
        <v>219270</v>
      </c>
      <c r="P67" s="18"/>
      <c r="Q67" s="35">
        <f>Q68</f>
        <v>5285</v>
      </c>
      <c r="R67" s="18"/>
      <c r="S67" s="36">
        <f t="shared" si="0"/>
        <v>0.85396061601503348</v>
      </c>
      <c r="T67" s="22"/>
      <c r="U67" s="36">
        <f>Q67/O67</f>
        <v>2.410270442833037E-2</v>
      </c>
      <c r="V67" s="22"/>
    </row>
    <row r="68" spans="1:22" x14ac:dyDescent="0.2">
      <c r="A68" s="34" t="s">
        <v>88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35">
        <f>M69</f>
        <v>6188.81</v>
      </c>
      <c r="N68" s="18"/>
      <c r="O68" s="35">
        <v>19270</v>
      </c>
      <c r="P68" s="18"/>
      <c r="Q68" s="35">
        <f>Q69</f>
        <v>5285</v>
      </c>
      <c r="R68" s="18"/>
      <c r="S68" s="36">
        <f t="shared" si="0"/>
        <v>0.85396061601503348</v>
      </c>
      <c r="T68" s="22"/>
      <c r="U68" s="36">
        <f t="shared" ref="U68" si="1">Q68/O68</f>
        <v>0.27426050856253242</v>
      </c>
      <c r="V68" s="22"/>
    </row>
    <row r="69" spans="1:22" x14ac:dyDescent="0.2">
      <c r="A69" s="18" t="s">
        <v>89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31">
        <f>SUM(M70:N71)</f>
        <v>6188.81</v>
      </c>
      <c r="N69" s="18"/>
      <c r="O69" s="31" t="s">
        <v>2</v>
      </c>
      <c r="P69" s="18"/>
      <c r="Q69" s="31">
        <f>SUM(Q70:R71)</f>
        <v>5285</v>
      </c>
      <c r="R69" s="18"/>
      <c r="S69" s="32">
        <f t="shared" si="0"/>
        <v>0.85396061601503348</v>
      </c>
      <c r="T69" s="22"/>
      <c r="U69" s="33" t="s">
        <v>2</v>
      </c>
      <c r="V69" s="18"/>
    </row>
    <row r="70" spans="1:22" x14ac:dyDescent="0.2">
      <c r="A70" s="38" t="s">
        <v>202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31">
        <v>6188.81</v>
      </c>
      <c r="N70" s="18"/>
      <c r="O70" s="31" t="s">
        <v>2</v>
      </c>
      <c r="P70" s="18"/>
      <c r="Q70" s="31">
        <v>0</v>
      </c>
      <c r="R70" s="18"/>
      <c r="S70" s="32">
        <f>Q70/M70</f>
        <v>0</v>
      </c>
      <c r="T70" s="22"/>
      <c r="U70" s="33" t="s">
        <v>2</v>
      </c>
      <c r="V70" s="18"/>
    </row>
    <row r="71" spans="1:22" x14ac:dyDescent="0.2">
      <c r="A71" s="18" t="s">
        <v>90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31">
        <v>0</v>
      </c>
      <c r="N71" s="18"/>
      <c r="O71" s="31" t="s">
        <v>2</v>
      </c>
      <c r="P71" s="18"/>
      <c r="Q71" s="31">
        <v>5285</v>
      </c>
      <c r="R71" s="18"/>
      <c r="S71" s="32">
        <v>0</v>
      </c>
      <c r="T71" s="22"/>
      <c r="U71" s="33" t="s">
        <v>2</v>
      </c>
      <c r="V71" s="18"/>
    </row>
    <row r="72" spans="1:22" x14ac:dyDescent="0.2">
      <c r="A72" s="34" t="s">
        <v>91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35">
        <v>0</v>
      </c>
      <c r="N72" s="18"/>
      <c r="O72" s="35">
        <v>200000</v>
      </c>
      <c r="P72" s="18"/>
      <c r="Q72" s="35">
        <v>0</v>
      </c>
      <c r="R72" s="18"/>
      <c r="S72" s="36">
        <v>0</v>
      </c>
      <c r="T72" s="22"/>
      <c r="U72" s="37">
        <v>0</v>
      </c>
      <c r="V72" s="18"/>
    </row>
    <row r="73" spans="1:22" x14ac:dyDescent="0.2">
      <c r="A73" s="34" t="s">
        <v>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34" t="s">
        <v>2</v>
      </c>
      <c r="N73" s="18"/>
      <c r="O73" s="34" t="s">
        <v>2</v>
      </c>
      <c r="P73" s="18"/>
      <c r="Q73" s="34" t="s">
        <v>2</v>
      </c>
      <c r="R73" s="18"/>
      <c r="S73" s="34" t="s">
        <v>2</v>
      </c>
      <c r="T73" s="18"/>
      <c r="U73" s="34" t="s">
        <v>2</v>
      </c>
      <c r="V73" s="18"/>
    </row>
  </sheetData>
  <mergeCells count="398">
    <mergeCell ref="A2:B2"/>
    <mergeCell ref="A3:B3"/>
    <mergeCell ref="A4:B4"/>
    <mergeCell ref="A5:B5"/>
    <mergeCell ref="A6:U6"/>
    <mergeCell ref="U1:V1"/>
    <mergeCell ref="U2:V2"/>
    <mergeCell ref="A7:U7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S27:T27"/>
    <mergeCell ref="U27:V27"/>
    <mergeCell ref="Q27:R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0:V70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51:L51"/>
    <mergeCell ref="M51:N51"/>
    <mergeCell ref="O51:P51"/>
    <mergeCell ref="Q51:R51"/>
    <mergeCell ref="S51:T51"/>
    <mergeCell ref="U51:V51"/>
    <mergeCell ref="A60:L60"/>
    <mergeCell ref="M60:N60"/>
    <mergeCell ref="O60:P60"/>
    <mergeCell ref="Q60:R60"/>
    <mergeCell ref="S60:T60"/>
    <mergeCell ref="U60:V60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</mergeCells>
  <pageMargins left="0.27559055118110237" right="0.27559055118110237" top="0.55118110236220474" bottom="0.9055118110236221" header="0.51181102362204722" footer="0.1574803149606299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0" zoomScale="60" zoomScaleNormal="60" workbookViewId="0">
      <selection activeCell="J30" sqref="J30"/>
    </sheetView>
  </sheetViews>
  <sheetFormatPr defaultRowHeight="12.75" x14ac:dyDescent="0.2"/>
  <cols>
    <col min="4" max="4" width="10.140625" customWidth="1"/>
  </cols>
  <sheetData>
    <row r="1" spans="1:22" x14ac:dyDescent="0.2">
      <c r="A1" s="11" t="s">
        <v>0</v>
      </c>
      <c r="B1" s="11"/>
      <c r="C1" s="1"/>
      <c r="D1" s="2"/>
      <c r="T1" s="1" t="s">
        <v>1</v>
      </c>
      <c r="U1" s="27">
        <v>45859.531574074077</v>
      </c>
      <c r="V1" s="27"/>
    </row>
    <row r="2" spans="1:22" x14ac:dyDescent="0.2">
      <c r="A2" s="18" t="s">
        <v>2</v>
      </c>
      <c r="B2" s="18"/>
      <c r="C2" s="1"/>
      <c r="D2" s="3"/>
      <c r="T2" s="1" t="s">
        <v>3</v>
      </c>
      <c r="U2" s="28">
        <v>45859.53156949074</v>
      </c>
      <c r="V2" s="28"/>
    </row>
    <row r="3" spans="1:22" x14ac:dyDescent="0.2">
      <c r="A3" s="18" t="s">
        <v>4</v>
      </c>
      <c r="B3" s="18"/>
    </row>
    <row r="4" spans="1:22" x14ac:dyDescent="0.2">
      <c r="A4" s="18" t="s">
        <v>5</v>
      </c>
      <c r="B4" s="18"/>
    </row>
    <row r="5" spans="1:22" x14ac:dyDescent="0.2">
      <c r="A5" s="18" t="s">
        <v>6</v>
      </c>
      <c r="B5" s="18"/>
    </row>
    <row r="6" spans="1:22" s="6" customFormat="1" ht="18" x14ac:dyDescent="0.25">
      <c r="A6" s="58" t="s">
        <v>92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2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9" spans="1:22" x14ac:dyDescent="0.2">
      <c r="A9" s="57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7" t="s">
        <v>10</v>
      </c>
      <c r="N9" s="18"/>
      <c r="O9" s="57" t="s">
        <v>11</v>
      </c>
      <c r="P9" s="18"/>
      <c r="Q9" s="57" t="s">
        <v>12</v>
      </c>
      <c r="R9" s="18"/>
      <c r="S9" s="57" t="s">
        <v>13</v>
      </c>
      <c r="T9" s="18"/>
      <c r="U9" s="57" t="s">
        <v>14</v>
      </c>
      <c r="V9" s="18"/>
    </row>
    <row r="10" spans="1:22" x14ac:dyDescent="0.2">
      <c r="A10" s="57" t="s">
        <v>93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57" t="s">
        <v>16</v>
      </c>
      <c r="N10" s="18"/>
      <c r="O10" s="57" t="s">
        <v>17</v>
      </c>
      <c r="P10" s="18"/>
      <c r="Q10" s="57" t="s">
        <v>18</v>
      </c>
      <c r="R10" s="18"/>
      <c r="S10" s="57" t="s">
        <v>19</v>
      </c>
      <c r="T10" s="18"/>
      <c r="U10" s="57" t="s">
        <v>20</v>
      </c>
      <c r="V10" s="18"/>
    </row>
    <row r="11" spans="1:22" x14ac:dyDescent="0.2">
      <c r="A11" s="53" t="s">
        <v>94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54">
        <f>M12+M14+M16+M18</f>
        <v>257317.48</v>
      </c>
      <c r="N11" s="18"/>
      <c r="O11" s="54">
        <v>923890</v>
      </c>
      <c r="P11" s="18"/>
      <c r="Q11" s="54">
        <f>Q12+Q14+Q16+Q18</f>
        <v>358371.5</v>
      </c>
      <c r="R11" s="18"/>
      <c r="S11" s="55">
        <f>Q11/M11</f>
        <v>1.3927211629773462</v>
      </c>
      <c r="T11" s="22"/>
      <c r="U11" s="55">
        <f>Q11/O11</f>
        <v>0.3878941215945621</v>
      </c>
      <c r="V11" s="22"/>
    </row>
    <row r="12" spans="1:22" x14ac:dyDescent="0.2">
      <c r="A12" s="48" t="s">
        <v>95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49">
        <f>M13</f>
        <v>237553.98</v>
      </c>
      <c r="N12" s="18"/>
      <c r="O12" s="49">
        <v>867310</v>
      </c>
      <c r="P12" s="18"/>
      <c r="Q12" s="49">
        <f>Q13</f>
        <v>316894.43</v>
      </c>
      <c r="R12" s="18"/>
      <c r="S12" s="50">
        <f t="shared" ref="S12:S17" si="0">Q12/M12</f>
        <v>1.3339891421730756</v>
      </c>
      <c r="T12" s="22"/>
      <c r="U12" s="50">
        <f t="shared" ref="U12:U19" si="1">Q12/O12</f>
        <v>0.36537619766865365</v>
      </c>
      <c r="V12" s="22"/>
    </row>
    <row r="13" spans="1:22" x14ac:dyDescent="0.2">
      <c r="A13" s="45" t="s">
        <v>96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6">
        <v>237553.98</v>
      </c>
      <c r="N13" s="18"/>
      <c r="O13" s="46">
        <v>867310</v>
      </c>
      <c r="P13" s="18"/>
      <c r="Q13" s="56">
        <v>316894.43</v>
      </c>
      <c r="R13" s="18"/>
      <c r="S13" s="47">
        <f t="shared" si="0"/>
        <v>1.3339891421730756</v>
      </c>
      <c r="T13" s="22"/>
      <c r="U13" s="47">
        <f t="shared" si="1"/>
        <v>0.36537619766865365</v>
      </c>
      <c r="V13" s="22"/>
    </row>
    <row r="14" spans="1:22" x14ac:dyDescent="0.2">
      <c r="A14" s="48" t="s">
        <v>97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49">
        <f>M15</f>
        <v>421.5</v>
      </c>
      <c r="N14" s="18"/>
      <c r="O14" s="49">
        <v>2400</v>
      </c>
      <c r="P14" s="18"/>
      <c r="Q14" s="49">
        <v>1969.57</v>
      </c>
      <c r="R14" s="18"/>
      <c r="S14" s="50">
        <f t="shared" si="0"/>
        <v>4.6727639383155397</v>
      </c>
      <c r="T14" s="22"/>
      <c r="U14" s="50">
        <f t="shared" si="1"/>
        <v>0.82065416666666668</v>
      </c>
      <c r="V14" s="22"/>
    </row>
    <row r="15" spans="1:22" x14ac:dyDescent="0.2">
      <c r="A15" s="45" t="s">
        <v>98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6">
        <v>421.5</v>
      </c>
      <c r="N15" s="18"/>
      <c r="O15" s="46">
        <v>2400</v>
      </c>
      <c r="P15" s="18"/>
      <c r="Q15" s="46">
        <v>1969.57</v>
      </c>
      <c r="R15" s="18"/>
      <c r="S15" s="47">
        <f t="shared" si="0"/>
        <v>4.6727639383155397</v>
      </c>
      <c r="T15" s="22"/>
      <c r="U15" s="47">
        <f t="shared" si="1"/>
        <v>0.82065416666666668</v>
      </c>
      <c r="V15" s="22"/>
    </row>
    <row r="16" spans="1:22" x14ac:dyDescent="0.2">
      <c r="A16" s="48" t="s">
        <v>99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49">
        <f>M17</f>
        <v>19342</v>
      </c>
      <c r="N16" s="18"/>
      <c r="O16" s="49">
        <v>35000</v>
      </c>
      <c r="P16" s="18"/>
      <c r="Q16" s="49">
        <v>27107.5</v>
      </c>
      <c r="R16" s="18"/>
      <c r="S16" s="50">
        <f t="shared" si="0"/>
        <v>1.4014838175990074</v>
      </c>
      <c r="T16" s="22"/>
      <c r="U16" s="50">
        <f t="shared" si="1"/>
        <v>0.77449999999999997</v>
      </c>
      <c r="V16" s="22"/>
    </row>
    <row r="17" spans="1:22" x14ac:dyDescent="0.2">
      <c r="A17" s="45" t="s">
        <v>100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6">
        <v>19342</v>
      </c>
      <c r="N17" s="18"/>
      <c r="O17" s="46">
        <v>35000</v>
      </c>
      <c r="P17" s="18"/>
      <c r="Q17" s="46">
        <v>27107.5</v>
      </c>
      <c r="R17" s="18"/>
      <c r="S17" s="47">
        <f t="shared" si="0"/>
        <v>1.4014838175990074</v>
      </c>
      <c r="T17" s="22"/>
      <c r="U17" s="47">
        <f t="shared" si="1"/>
        <v>0.77449999999999997</v>
      </c>
      <c r="V17" s="22"/>
    </row>
    <row r="18" spans="1:22" x14ac:dyDescent="0.2">
      <c r="A18" s="48" t="s">
        <v>101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49">
        <f>M19</f>
        <v>0</v>
      </c>
      <c r="N18" s="18"/>
      <c r="O18" s="49">
        <v>19180</v>
      </c>
      <c r="P18" s="18"/>
      <c r="Q18" s="49">
        <v>12400</v>
      </c>
      <c r="R18" s="18"/>
      <c r="S18" s="50">
        <v>0</v>
      </c>
      <c r="T18" s="22"/>
      <c r="U18" s="50">
        <f t="shared" si="1"/>
        <v>0.6465067778936392</v>
      </c>
      <c r="V18" s="22"/>
    </row>
    <row r="19" spans="1:22" x14ac:dyDescent="0.2">
      <c r="A19" s="45" t="s">
        <v>102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46">
        <v>0</v>
      </c>
      <c r="N19" s="18"/>
      <c r="O19" s="46">
        <v>19180</v>
      </c>
      <c r="P19" s="18"/>
      <c r="Q19" s="46">
        <v>12400</v>
      </c>
      <c r="R19" s="18"/>
      <c r="S19" s="47">
        <v>0</v>
      </c>
      <c r="T19" s="22"/>
      <c r="U19" s="47">
        <f t="shared" si="1"/>
        <v>0.6465067778936392</v>
      </c>
      <c r="V19" s="22"/>
    </row>
    <row r="20" spans="1:22" x14ac:dyDescent="0.2">
      <c r="A20" s="44" t="s">
        <v>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44" t="s">
        <v>2</v>
      </c>
      <c r="N20" s="18"/>
      <c r="O20" s="44" t="s">
        <v>2</v>
      </c>
      <c r="P20" s="18"/>
      <c r="Q20" s="44" t="s">
        <v>2</v>
      </c>
      <c r="R20" s="18"/>
      <c r="S20" s="52" t="s">
        <v>2</v>
      </c>
      <c r="T20" s="22"/>
      <c r="U20" s="52" t="s">
        <v>2</v>
      </c>
      <c r="V20" s="22"/>
    </row>
    <row r="21" spans="1:22" x14ac:dyDescent="0.2">
      <c r="A21" s="53" t="s">
        <v>103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54">
        <f>M22+M24+M26+M28+M31</f>
        <v>249473.14</v>
      </c>
      <c r="N21" s="18"/>
      <c r="O21" s="54">
        <v>943890</v>
      </c>
      <c r="P21" s="18"/>
      <c r="Q21" s="54">
        <f>Q22+Q26+Q28</f>
        <v>361212.4</v>
      </c>
      <c r="R21" s="18"/>
      <c r="S21" s="55">
        <f>Q21/M21</f>
        <v>1.4479009644084329</v>
      </c>
      <c r="T21" s="22"/>
      <c r="U21" s="55">
        <f t="shared" ref="U21:U29" si="2">Q21/O21</f>
        <v>0.38268484675121045</v>
      </c>
      <c r="V21" s="22"/>
    </row>
    <row r="22" spans="1:22" x14ac:dyDescent="0.2">
      <c r="A22" s="48" t="s">
        <v>95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9">
        <f>M23</f>
        <v>232644.23</v>
      </c>
      <c r="N22" s="18"/>
      <c r="O22" s="49">
        <v>867310</v>
      </c>
      <c r="P22" s="18"/>
      <c r="Q22" s="49">
        <f>Q23</f>
        <v>346103.29</v>
      </c>
      <c r="R22" s="18"/>
      <c r="S22" s="50">
        <f t="shared" ref="S22:S30" si="3">Q22/M22</f>
        <v>1.4876934192608171</v>
      </c>
      <c r="T22" s="22"/>
      <c r="U22" s="50">
        <f t="shared" si="2"/>
        <v>0.39905372934706157</v>
      </c>
      <c r="V22" s="22"/>
    </row>
    <row r="23" spans="1:22" x14ac:dyDescent="0.2">
      <c r="A23" s="45" t="s">
        <v>96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6">
        <v>232644.23</v>
      </c>
      <c r="N23" s="18"/>
      <c r="O23" s="46">
        <v>867310</v>
      </c>
      <c r="P23" s="18"/>
      <c r="Q23" s="46">
        <v>346103.29</v>
      </c>
      <c r="R23" s="18"/>
      <c r="S23" s="47">
        <f t="shared" si="3"/>
        <v>1.4876934192608171</v>
      </c>
      <c r="T23" s="22"/>
      <c r="U23" s="47">
        <f t="shared" si="2"/>
        <v>0.39905372934706157</v>
      </c>
      <c r="V23" s="22"/>
    </row>
    <row r="24" spans="1:22" x14ac:dyDescent="0.2">
      <c r="A24" s="48" t="s">
        <v>97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9">
        <f>M25</f>
        <v>0</v>
      </c>
      <c r="N24" s="18"/>
      <c r="O24" s="49">
        <v>2400</v>
      </c>
      <c r="P24" s="18"/>
      <c r="Q24" s="49" t="s">
        <v>2</v>
      </c>
      <c r="R24" s="18"/>
      <c r="S24" s="50">
        <v>0</v>
      </c>
      <c r="T24" s="22"/>
      <c r="U24" s="50">
        <v>0</v>
      </c>
      <c r="V24" s="22"/>
    </row>
    <row r="25" spans="1:22" x14ac:dyDescent="0.2">
      <c r="A25" s="45" t="s">
        <v>98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46">
        <v>0</v>
      </c>
      <c r="N25" s="18"/>
      <c r="O25" s="46">
        <v>2400</v>
      </c>
      <c r="P25" s="18"/>
      <c r="Q25" s="46" t="s">
        <v>2</v>
      </c>
      <c r="R25" s="18"/>
      <c r="S25" s="47">
        <v>0</v>
      </c>
      <c r="T25" s="22"/>
      <c r="U25" s="47">
        <v>0</v>
      </c>
      <c r="V25" s="22"/>
    </row>
    <row r="26" spans="1:22" x14ac:dyDescent="0.2">
      <c r="A26" s="48" t="s">
        <v>99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49">
        <f>M27</f>
        <v>8707.6299999999992</v>
      </c>
      <c r="N26" s="18"/>
      <c r="O26" s="49">
        <v>35000</v>
      </c>
      <c r="P26" s="18"/>
      <c r="Q26" s="49">
        <v>5611.9</v>
      </c>
      <c r="R26" s="18"/>
      <c r="S26" s="50">
        <f t="shared" si="3"/>
        <v>0.64448075997716947</v>
      </c>
      <c r="T26" s="22"/>
      <c r="U26" s="50">
        <f t="shared" si="2"/>
        <v>0.16033999999999998</v>
      </c>
      <c r="V26" s="22"/>
    </row>
    <row r="27" spans="1:22" x14ac:dyDescent="0.2">
      <c r="A27" s="45" t="s">
        <v>100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46">
        <v>8707.6299999999992</v>
      </c>
      <c r="N27" s="18"/>
      <c r="O27" s="46">
        <v>35000</v>
      </c>
      <c r="P27" s="18"/>
      <c r="Q27" s="46">
        <v>5611.9</v>
      </c>
      <c r="R27" s="18"/>
      <c r="S27" s="47">
        <f t="shared" si="3"/>
        <v>0.64448075997716947</v>
      </c>
      <c r="T27" s="22"/>
      <c r="U27" s="47">
        <f t="shared" si="2"/>
        <v>0.16033999999999998</v>
      </c>
      <c r="V27" s="22"/>
    </row>
    <row r="28" spans="1:22" x14ac:dyDescent="0.2">
      <c r="A28" s="48" t="s">
        <v>101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49">
        <f>SUM(M29:N30)</f>
        <v>1932.47</v>
      </c>
      <c r="N28" s="18"/>
      <c r="O28" s="49">
        <f>SUM(O29:P30)</f>
        <v>19180</v>
      </c>
      <c r="P28" s="18"/>
      <c r="Q28" s="49">
        <f>SUM(Q29:R30)</f>
        <v>9497.2099999999991</v>
      </c>
      <c r="R28" s="18"/>
      <c r="S28" s="50">
        <f t="shared" si="3"/>
        <v>4.9145445983637517</v>
      </c>
      <c r="T28" s="22"/>
      <c r="U28" s="50">
        <f t="shared" si="2"/>
        <v>0.49516214807090714</v>
      </c>
      <c r="V28" s="22"/>
    </row>
    <row r="29" spans="1:22" x14ac:dyDescent="0.2">
      <c r="A29" s="45" t="s">
        <v>102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46" t="s">
        <v>2</v>
      </c>
      <c r="N29" s="18"/>
      <c r="O29" s="46">
        <v>19180</v>
      </c>
      <c r="P29" s="18"/>
      <c r="Q29" s="46">
        <v>9497.2099999999991</v>
      </c>
      <c r="R29" s="18"/>
      <c r="S29" s="47">
        <v>0</v>
      </c>
      <c r="T29" s="22"/>
      <c r="U29" s="47">
        <f t="shared" si="2"/>
        <v>0.49516214807090714</v>
      </c>
      <c r="V29" s="22"/>
    </row>
    <row r="30" spans="1:22" x14ac:dyDescent="0.2">
      <c r="A30" s="51" t="s">
        <v>203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6">
        <v>1932.47</v>
      </c>
      <c r="N30" s="18"/>
      <c r="O30" s="46">
        <v>0</v>
      </c>
      <c r="P30" s="18"/>
      <c r="Q30" s="46"/>
      <c r="R30" s="18"/>
      <c r="S30" s="47">
        <f t="shared" si="3"/>
        <v>0</v>
      </c>
      <c r="T30" s="22"/>
      <c r="U30" s="47">
        <v>0</v>
      </c>
      <c r="V30" s="22"/>
    </row>
    <row r="31" spans="1:22" x14ac:dyDescent="0.2">
      <c r="A31" s="48" t="s">
        <v>104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9">
        <f>M32</f>
        <v>6188.81</v>
      </c>
      <c r="N31" s="18"/>
      <c r="O31" s="49">
        <v>20000</v>
      </c>
      <c r="P31" s="18"/>
      <c r="Q31" s="49" t="s">
        <v>2</v>
      </c>
      <c r="R31" s="18"/>
      <c r="S31" s="50">
        <v>0</v>
      </c>
      <c r="T31" s="22"/>
      <c r="U31" s="50">
        <v>0</v>
      </c>
      <c r="V31" s="22"/>
    </row>
    <row r="32" spans="1:22" x14ac:dyDescent="0.2">
      <c r="A32" s="45" t="s">
        <v>105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46">
        <v>6188.81</v>
      </c>
      <c r="N32" s="18"/>
      <c r="O32" s="46">
        <v>20000</v>
      </c>
      <c r="P32" s="18"/>
      <c r="Q32" s="46" t="s">
        <v>2</v>
      </c>
      <c r="R32" s="18"/>
      <c r="S32" s="47">
        <v>0</v>
      </c>
      <c r="T32" s="22"/>
      <c r="U32" s="47">
        <v>0</v>
      </c>
      <c r="V32" s="22"/>
    </row>
    <row r="33" spans="1:22" x14ac:dyDescent="0.2">
      <c r="A33" s="44" t="s">
        <v>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44" t="s">
        <v>2</v>
      </c>
      <c r="N33" s="18"/>
      <c r="O33" s="44" t="s">
        <v>2</v>
      </c>
      <c r="P33" s="18"/>
      <c r="Q33" s="44" t="s">
        <v>2</v>
      </c>
      <c r="R33" s="18"/>
      <c r="S33" s="44" t="s">
        <v>2</v>
      </c>
      <c r="T33" s="18"/>
      <c r="U33" s="44" t="s">
        <v>2</v>
      </c>
      <c r="V33" s="18"/>
    </row>
  </sheetData>
  <mergeCells count="158">
    <mergeCell ref="A2:B2"/>
    <mergeCell ref="A3:B3"/>
    <mergeCell ref="A4:B4"/>
    <mergeCell ref="A5:B5"/>
    <mergeCell ref="A6:U6"/>
    <mergeCell ref="U1:V1"/>
    <mergeCell ref="U2:V2"/>
    <mergeCell ref="A7:U7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S13:T13"/>
    <mergeCell ref="U13:V13"/>
    <mergeCell ref="Q13:R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30:L30"/>
    <mergeCell ref="M30:N30"/>
    <mergeCell ref="O30:P30"/>
    <mergeCell ref="Q30:R30"/>
    <mergeCell ref="S30:T30"/>
    <mergeCell ref="U30:V30"/>
    <mergeCell ref="A33:L33"/>
    <mergeCell ref="M33:N33"/>
    <mergeCell ref="O33:P33"/>
    <mergeCell ref="Q33:R33"/>
    <mergeCell ref="S33:T33"/>
    <mergeCell ref="U33:V33"/>
    <mergeCell ref="A29:L29"/>
    <mergeCell ref="M29:N29"/>
    <mergeCell ref="O29:P29"/>
    <mergeCell ref="Q29:R29"/>
    <mergeCell ref="S29:T29"/>
    <mergeCell ref="U29:V29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</mergeCells>
  <pageMargins left="0.27559055118110237" right="0.27559055118110237" top="0.56000000000000005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J30" sqref="J30"/>
    </sheetView>
  </sheetViews>
  <sheetFormatPr defaultRowHeight="12.75" x14ac:dyDescent="0.2"/>
  <cols>
    <col min="4" max="4" width="10.140625" customWidth="1"/>
    <col min="12" max="12" width="7.5703125" customWidth="1"/>
    <col min="14" max="14" width="8" customWidth="1"/>
    <col min="16" max="16" width="8.140625" customWidth="1"/>
  </cols>
  <sheetData>
    <row r="1" spans="1:16" x14ac:dyDescent="0.2">
      <c r="A1" s="11" t="s">
        <v>0</v>
      </c>
      <c r="B1" s="11"/>
      <c r="C1" s="1"/>
      <c r="D1" s="2"/>
      <c r="N1" s="1" t="s">
        <v>1</v>
      </c>
      <c r="O1" s="27">
        <v>45859.531574074077</v>
      </c>
      <c r="P1" s="27"/>
    </row>
    <row r="2" spans="1:16" x14ac:dyDescent="0.2">
      <c r="A2" s="18" t="s">
        <v>2</v>
      </c>
      <c r="B2" s="18"/>
      <c r="C2" s="1"/>
      <c r="D2" s="3"/>
      <c r="N2" s="1" t="s">
        <v>3</v>
      </c>
      <c r="O2" s="28">
        <v>45859.53156949074</v>
      </c>
      <c r="P2" s="28"/>
    </row>
    <row r="3" spans="1:16" x14ac:dyDescent="0.2">
      <c r="A3" s="18" t="s">
        <v>4</v>
      </c>
      <c r="B3" s="18"/>
    </row>
    <row r="4" spans="1:16" x14ac:dyDescent="0.2">
      <c r="A4" s="18" t="s">
        <v>5</v>
      </c>
      <c r="B4" s="18"/>
    </row>
    <row r="5" spans="1:16" x14ac:dyDescent="0.2">
      <c r="A5" s="18" t="s">
        <v>6</v>
      </c>
      <c r="B5" s="18"/>
    </row>
    <row r="6" spans="1:16" s="7" customFormat="1" ht="18" x14ac:dyDescent="0.25">
      <c r="A6" s="67" t="s">
        <v>106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2" customFormat="1" x14ac:dyDescent="0.2">
      <c r="A8" s="29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12" customFormat="1" x14ac:dyDescent="0.2">
      <c r="A9" s="60" t="s">
        <v>204</v>
      </c>
      <c r="B9" s="18"/>
      <c r="C9" s="18"/>
      <c r="D9" s="18"/>
      <c r="E9" s="18"/>
      <c r="F9" s="18"/>
      <c r="G9" s="60" t="s">
        <v>205</v>
      </c>
      <c r="H9" s="18"/>
      <c r="I9" s="60" t="s">
        <v>107</v>
      </c>
      <c r="J9" s="18"/>
      <c r="K9" s="60" t="s">
        <v>108</v>
      </c>
      <c r="L9" s="18"/>
      <c r="M9" s="60" t="s">
        <v>206</v>
      </c>
      <c r="N9" s="18"/>
      <c r="O9" s="60" t="s">
        <v>207</v>
      </c>
      <c r="P9" s="18"/>
    </row>
    <row r="10" spans="1:16" s="12" customFormat="1" x14ac:dyDescent="0.2">
      <c r="A10" s="60" t="s">
        <v>2</v>
      </c>
      <c r="B10" s="18"/>
      <c r="C10" s="18"/>
      <c r="D10" s="18"/>
      <c r="E10" s="18"/>
      <c r="F10" s="18"/>
      <c r="G10" s="60" t="s">
        <v>16</v>
      </c>
      <c r="H10" s="18"/>
      <c r="I10" s="60" t="s">
        <v>17</v>
      </c>
      <c r="J10" s="18"/>
      <c r="K10" s="60" t="s">
        <v>18</v>
      </c>
      <c r="L10" s="18"/>
      <c r="M10" s="60" t="s">
        <v>19</v>
      </c>
      <c r="N10" s="18"/>
      <c r="O10" s="60" t="s">
        <v>20</v>
      </c>
      <c r="P10" s="18"/>
    </row>
    <row r="11" spans="1:16" s="12" customFormat="1" x14ac:dyDescent="0.2">
      <c r="A11" s="64" t="s">
        <v>208</v>
      </c>
      <c r="B11" s="18"/>
      <c r="C11" s="18"/>
      <c r="D11" s="18"/>
      <c r="E11" s="18"/>
      <c r="F11" s="18"/>
      <c r="G11" s="65">
        <f>G12</f>
        <v>249473.14</v>
      </c>
      <c r="H11" s="18"/>
      <c r="I11" s="65">
        <v>943890</v>
      </c>
      <c r="J11" s="18"/>
      <c r="K11" s="65">
        <f>K12</f>
        <v>361212.4</v>
      </c>
      <c r="L11" s="18"/>
      <c r="M11" s="66">
        <f t="shared" ref="M11:M12" si="0">K11/G11</f>
        <v>1.4479009644084329</v>
      </c>
      <c r="N11" s="22"/>
      <c r="O11" s="73">
        <v>38.270000000000003</v>
      </c>
      <c r="P11" s="18"/>
    </row>
    <row r="12" spans="1:16" s="12" customFormat="1" x14ac:dyDescent="0.2">
      <c r="A12" s="74" t="s">
        <v>209</v>
      </c>
      <c r="B12" s="18"/>
      <c r="C12" s="18"/>
      <c r="D12" s="18"/>
      <c r="E12" s="18"/>
      <c r="F12" s="18"/>
      <c r="G12" s="61">
        <f>G13</f>
        <v>249473.14</v>
      </c>
      <c r="H12" s="18"/>
      <c r="I12" s="61">
        <v>943890</v>
      </c>
      <c r="J12" s="18"/>
      <c r="K12" s="61">
        <f>K13</f>
        <v>361212.4</v>
      </c>
      <c r="L12" s="18"/>
      <c r="M12" s="62">
        <f t="shared" si="0"/>
        <v>1.4479009644084329</v>
      </c>
      <c r="N12" s="22"/>
      <c r="O12" s="63">
        <v>38.270000000000003</v>
      </c>
      <c r="P12" s="18"/>
    </row>
    <row r="13" spans="1:16" x14ac:dyDescent="0.2">
      <c r="A13" s="69" t="s">
        <v>109</v>
      </c>
      <c r="B13" s="18"/>
      <c r="C13" s="18"/>
      <c r="D13" s="18"/>
      <c r="E13" s="18"/>
      <c r="F13" s="18"/>
      <c r="G13" s="70">
        <v>249473.14</v>
      </c>
      <c r="H13" s="18"/>
      <c r="I13" s="70">
        <v>943890</v>
      </c>
      <c r="J13" s="18"/>
      <c r="K13" s="70">
        <v>361212.4</v>
      </c>
      <c r="L13" s="18"/>
      <c r="M13" s="72">
        <f>K13/G13</f>
        <v>1.4479009644084329</v>
      </c>
      <c r="N13" s="22"/>
      <c r="O13" s="71">
        <v>38.270000000000003</v>
      </c>
      <c r="P13" s="18"/>
    </row>
  </sheetData>
  <mergeCells count="39">
    <mergeCell ref="A10:F10"/>
    <mergeCell ref="M13:N13"/>
    <mergeCell ref="O11:P11"/>
    <mergeCell ref="A12:F12"/>
    <mergeCell ref="G12:H12"/>
    <mergeCell ref="I12:J12"/>
    <mergeCell ref="A13:F13"/>
    <mergeCell ref="G13:H13"/>
    <mergeCell ref="I13:J13"/>
    <mergeCell ref="K13:L13"/>
    <mergeCell ref="O13:P13"/>
    <mergeCell ref="O1:P1"/>
    <mergeCell ref="O2:P2"/>
    <mergeCell ref="A7:P7"/>
    <mergeCell ref="A9:F9"/>
    <mergeCell ref="G9:H9"/>
    <mergeCell ref="I9:J9"/>
    <mergeCell ref="K9:L9"/>
    <mergeCell ref="M9:N9"/>
    <mergeCell ref="O9:P9"/>
    <mergeCell ref="A2:B2"/>
    <mergeCell ref="A3:B3"/>
    <mergeCell ref="A4:B4"/>
    <mergeCell ref="A8:P8"/>
    <mergeCell ref="A5:B5"/>
    <mergeCell ref="A6:P6"/>
    <mergeCell ref="A11:F11"/>
    <mergeCell ref="G11:H11"/>
    <mergeCell ref="I11:J11"/>
    <mergeCell ref="K11:L11"/>
    <mergeCell ref="M11:N11"/>
    <mergeCell ref="G10:H10"/>
    <mergeCell ref="I10:J10"/>
    <mergeCell ref="K12:L12"/>
    <mergeCell ref="M12:N12"/>
    <mergeCell ref="O12:P12"/>
    <mergeCell ref="K10:L10"/>
    <mergeCell ref="M10:N10"/>
    <mergeCell ref="O10:P10"/>
  </mergeCells>
  <pageMargins left="0.27559055118110237" right="0.27559055118110237" top="0.5511811023622047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70" zoomScaleNormal="70" workbookViewId="0">
      <selection activeCell="J30" sqref="J30"/>
    </sheetView>
  </sheetViews>
  <sheetFormatPr defaultRowHeight="12.75" x14ac:dyDescent="0.2"/>
  <cols>
    <col min="4" max="4" width="10.140625" customWidth="1"/>
  </cols>
  <sheetData>
    <row r="1" spans="1:22" x14ac:dyDescent="0.2">
      <c r="A1" s="11" t="s">
        <v>0</v>
      </c>
      <c r="B1" s="11"/>
      <c r="C1" s="1"/>
      <c r="D1" s="2"/>
      <c r="T1" s="1" t="s">
        <v>1</v>
      </c>
      <c r="U1" s="27">
        <v>45859.531574074077</v>
      </c>
      <c r="V1" s="27"/>
    </row>
    <row r="2" spans="1:22" x14ac:dyDescent="0.2">
      <c r="A2" s="18" t="s">
        <v>2</v>
      </c>
      <c r="B2" s="18"/>
      <c r="C2" s="1"/>
      <c r="D2" s="3"/>
      <c r="T2" s="1" t="s">
        <v>3</v>
      </c>
      <c r="U2" s="28">
        <v>45859.53156949074</v>
      </c>
      <c r="V2" s="28"/>
    </row>
    <row r="3" spans="1:22" x14ac:dyDescent="0.2">
      <c r="A3" s="18" t="s">
        <v>4</v>
      </c>
      <c r="B3" s="18"/>
    </row>
    <row r="4" spans="1:22" x14ac:dyDescent="0.2">
      <c r="A4" s="18" t="s">
        <v>5</v>
      </c>
      <c r="B4" s="18"/>
    </row>
    <row r="5" spans="1:22" x14ac:dyDescent="0.2">
      <c r="A5" s="18" t="s">
        <v>6</v>
      </c>
      <c r="B5" s="18"/>
    </row>
    <row r="6" spans="1:22" s="8" customFormat="1" ht="18" x14ac:dyDescent="0.25">
      <c r="A6" s="85" t="s">
        <v>110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s="12" customFormat="1" x14ac:dyDescent="0.2">
      <c r="A8" s="29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s="12" customFormat="1" x14ac:dyDescent="0.2">
      <c r="A9" s="83" t="s">
        <v>210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83" t="s">
        <v>205</v>
      </c>
      <c r="N9" s="18"/>
      <c r="O9" s="83" t="s">
        <v>107</v>
      </c>
      <c r="P9" s="18"/>
      <c r="Q9" s="83" t="s">
        <v>108</v>
      </c>
      <c r="R9" s="18"/>
      <c r="S9" s="83" t="s">
        <v>206</v>
      </c>
      <c r="T9" s="18"/>
      <c r="U9" s="83" t="s">
        <v>207</v>
      </c>
      <c r="V9" s="18"/>
    </row>
    <row r="10" spans="1:22" s="12" customFormat="1" x14ac:dyDescent="0.2">
      <c r="A10" s="75" t="s">
        <v>111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75" t="s">
        <v>16</v>
      </c>
      <c r="N10" s="18"/>
      <c r="O10" s="75" t="s">
        <v>17</v>
      </c>
      <c r="P10" s="18"/>
      <c r="Q10" s="75" t="s">
        <v>18</v>
      </c>
      <c r="R10" s="18"/>
      <c r="S10" s="75" t="s">
        <v>19</v>
      </c>
      <c r="T10" s="18"/>
      <c r="U10" s="75" t="s">
        <v>20</v>
      </c>
      <c r="V10" s="18"/>
    </row>
    <row r="11" spans="1:22" s="12" customFormat="1" x14ac:dyDescent="0.2">
      <c r="A11" s="76" t="s">
        <v>211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7">
        <f>M13</f>
        <v>0</v>
      </c>
      <c r="N11" s="18"/>
      <c r="O11" s="77">
        <v>20000</v>
      </c>
      <c r="P11" s="18"/>
      <c r="Q11" s="77">
        <f>Q13</f>
        <v>0</v>
      </c>
      <c r="R11" s="18"/>
      <c r="S11" s="78">
        <v>0</v>
      </c>
      <c r="T11" s="18"/>
      <c r="U11" s="78">
        <v>0</v>
      </c>
      <c r="V11" s="18"/>
    </row>
    <row r="12" spans="1:22" s="12" customForma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x14ac:dyDescent="0.2">
      <c r="A13" s="8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82"/>
      <c r="N13" s="18"/>
      <c r="O13" s="82"/>
      <c r="P13" s="18"/>
      <c r="Q13" s="82"/>
      <c r="R13" s="18"/>
      <c r="S13" s="84"/>
      <c r="T13" s="22"/>
      <c r="U13" s="84"/>
      <c r="V13" s="22"/>
    </row>
    <row r="14" spans="1:22" x14ac:dyDescent="0.2">
      <c r="A14" s="8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82"/>
      <c r="N14" s="18"/>
      <c r="O14" s="82"/>
      <c r="P14" s="18"/>
      <c r="Q14" s="82"/>
      <c r="R14" s="82"/>
      <c r="S14" s="84"/>
      <c r="T14" s="22"/>
      <c r="U14" s="84"/>
      <c r="V14" s="22"/>
    </row>
    <row r="15" spans="1:22" x14ac:dyDescent="0.2">
      <c r="A15" s="76" t="s">
        <v>211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79">
        <f>M14</f>
        <v>0</v>
      </c>
      <c r="N15" s="18"/>
      <c r="O15" s="79">
        <v>20000</v>
      </c>
      <c r="P15" s="18"/>
      <c r="Q15" s="79">
        <f>Q14</f>
        <v>0</v>
      </c>
      <c r="R15" s="79"/>
      <c r="S15" s="80">
        <v>0</v>
      </c>
      <c r="T15" s="22"/>
      <c r="U15" s="80">
        <f>Q15/O15</f>
        <v>0</v>
      </c>
      <c r="V15" s="22"/>
    </row>
  </sheetData>
  <mergeCells count="51">
    <mergeCell ref="A2:B2"/>
    <mergeCell ref="A3:B3"/>
    <mergeCell ref="A4:B4"/>
    <mergeCell ref="A5:B5"/>
    <mergeCell ref="A6:V6"/>
    <mergeCell ref="A7:V7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0:L10"/>
    <mergeCell ref="M10:N10"/>
    <mergeCell ref="O10:P10"/>
    <mergeCell ref="Q10:R10"/>
    <mergeCell ref="S10:T10"/>
    <mergeCell ref="U1:V1"/>
    <mergeCell ref="U2:V2"/>
    <mergeCell ref="A15:L15"/>
    <mergeCell ref="M15:N15"/>
    <mergeCell ref="O15:P15"/>
    <mergeCell ref="Q15:R15"/>
    <mergeCell ref="S15:T15"/>
    <mergeCell ref="U15:V15"/>
    <mergeCell ref="A14:L14"/>
    <mergeCell ref="M14:N14"/>
    <mergeCell ref="A9:L9"/>
    <mergeCell ref="M9:N9"/>
    <mergeCell ref="O9:P9"/>
    <mergeCell ref="Q9:R9"/>
    <mergeCell ref="S9:T9"/>
    <mergeCell ref="U9:V9"/>
    <mergeCell ref="U12:V12"/>
    <mergeCell ref="A8:V8"/>
    <mergeCell ref="A12:L12"/>
    <mergeCell ref="M12:N12"/>
    <mergeCell ref="O12:P12"/>
    <mergeCell ref="Q12:R12"/>
    <mergeCell ref="S12:T12"/>
    <mergeCell ref="U10:V10"/>
    <mergeCell ref="A11:L11"/>
    <mergeCell ref="M11:N11"/>
    <mergeCell ref="O11:P11"/>
    <mergeCell ref="Q11:R11"/>
    <mergeCell ref="S11:T11"/>
    <mergeCell ref="U11:V11"/>
  </mergeCells>
  <pageMargins left="0.27559055118110237" right="0.27559055118110237" top="0.56000000000000005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J30" sqref="J30"/>
    </sheetView>
  </sheetViews>
  <sheetFormatPr defaultRowHeight="12.75" x14ac:dyDescent="0.2"/>
  <cols>
    <col min="4" max="4" width="10.140625" customWidth="1"/>
  </cols>
  <sheetData>
    <row r="1" spans="1:22" x14ac:dyDescent="0.2">
      <c r="A1" s="11" t="s">
        <v>0</v>
      </c>
      <c r="B1" s="11"/>
      <c r="C1" s="1"/>
      <c r="D1" s="2"/>
      <c r="T1" s="1" t="s">
        <v>1</v>
      </c>
      <c r="U1" s="27">
        <v>45859.531574074077</v>
      </c>
      <c r="V1" s="27"/>
    </row>
    <row r="2" spans="1:22" x14ac:dyDescent="0.2">
      <c r="A2" s="18" t="s">
        <v>2</v>
      </c>
      <c r="B2" s="18"/>
      <c r="C2" s="1"/>
      <c r="D2" s="3"/>
      <c r="T2" s="1" t="s">
        <v>3</v>
      </c>
      <c r="U2" s="28">
        <v>45859.53156949074</v>
      </c>
      <c r="V2" s="28"/>
    </row>
    <row r="3" spans="1:22" x14ac:dyDescent="0.2">
      <c r="A3" s="18" t="s">
        <v>4</v>
      </c>
      <c r="B3" s="18"/>
    </row>
    <row r="4" spans="1:22" x14ac:dyDescent="0.2">
      <c r="A4" s="18" t="s">
        <v>5</v>
      </c>
      <c r="B4" s="18"/>
    </row>
    <row r="5" spans="1:22" x14ac:dyDescent="0.2">
      <c r="A5" s="18" t="s">
        <v>6</v>
      </c>
      <c r="B5" s="18"/>
    </row>
    <row r="6" spans="1:22" s="9" customFormat="1" ht="18" x14ac:dyDescent="0.25">
      <c r="A6" s="90" t="s">
        <v>112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2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9" spans="1:22" x14ac:dyDescent="0.2">
      <c r="A9" s="87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87" t="s">
        <v>10</v>
      </c>
      <c r="N9" s="18"/>
      <c r="O9" s="87" t="s">
        <v>11</v>
      </c>
      <c r="P9" s="18"/>
      <c r="Q9" s="87" t="s">
        <v>12</v>
      </c>
      <c r="R9" s="18"/>
      <c r="S9" s="87" t="s">
        <v>13</v>
      </c>
      <c r="T9" s="18"/>
      <c r="U9" s="87" t="s">
        <v>14</v>
      </c>
      <c r="V9" s="18"/>
    </row>
    <row r="10" spans="1:22" x14ac:dyDescent="0.2">
      <c r="A10" s="87" t="s">
        <v>111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7" t="s">
        <v>16</v>
      </c>
      <c r="N10" s="18"/>
      <c r="O10" s="87" t="s">
        <v>17</v>
      </c>
      <c r="P10" s="18"/>
      <c r="Q10" s="87" t="s">
        <v>18</v>
      </c>
      <c r="R10" s="18"/>
      <c r="S10" s="87" t="s">
        <v>19</v>
      </c>
      <c r="T10" s="18"/>
      <c r="U10" s="87" t="s">
        <v>20</v>
      </c>
      <c r="V10" s="18"/>
    </row>
    <row r="11" spans="1:22" x14ac:dyDescent="0.2">
      <c r="A11" s="76" t="s">
        <v>212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8">
        <v>0</v>
      </c>
      <c r="N11" s="18"/>
      <c r="O11" s="88">
        <v>0</v>
      </c>
      <c r="P11" s="18"/>
      <c r="Q11" s="88">
        <v>0</v>
      </c>
      <c r="R11" s="18"/>
      <c r="S11" s="89">
        <v>0</v>
      </c>
      <c r="T11" s="22"/>
      <c r="U11" s="89">
        <v>0</v>
      </c>
      <c r="V11" s="22"/>
    </row>
  </sheetData>
  <mergeCells count="26">
    <mergeCell ref="U1:V1"/>
    <mergeCell ref="U2:V2"/>
    <mergeCell ref="A7:U7"/>
    <mergeCell ref="A9:L9"/>
    <mergeCell ref="M9:N9"/>
    <mergeCell ref="O9:P9"/>
    <mergeCell ref="Q9:R9"/>
    <mergeCell ref="S9:T9"/>
    <mergeCell ref="U9:V9"/>
    <mergeCell ref="A2:B2"/>
    <mergeCell ref="A3:B3"/>
    <mergeCell ref="A4:B4"/>
    <mergeCell ref="A5:B5"/>
    <mergeCell ref="A6:U6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</mergeCells>
  <pageMargins left="0.27559055118110237" right="0.27559055118110237" top="0.56000000000000005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opLeftCell="D1" workbookViewId="0">
      <selection activeCell="J30" sqref="J30"/>
    </sheetView>
  </sheetViews>
  <sheetFormatPr defaultRowHeight="12.75" x14ac:dyDescent="0.2"/>
  <cols>
    <col min="4" max="4" width="10.140625" customWidth="1"/>
  </cols>
  <sheetData>
    <row r="1" spans="1:16" x14ac:dyDescent="0.2">
      <c r="A1" s="11" t="s">
        <v>0</v>
      </c>
      <c r="B1" s="11"/>
      <c r="N1" s="1" t="s">
        <v>1</v>
      </c>
      <c r="O1" s="27">
        <v>45859.531574074077</v>
      </c>
      <c r="P1" s="27"/>
    </row>
    <row r="2" spans="1:16" x14ac:dyDescent="0.2">
      <c r="A2" s="18" t="s">
        <v>2</v>
      </c>
      <c r="B2" s="18"/>
      <c r="N2" s="1" t="s">
        <v>3</v>
      </c>
      <c r="O2" s="28">
        <v>45859.53156949074</v>
      </c>
      <c r="P2" s="28"/>
    </row>
    <row r="3" spans="1:16" x14ac:dyDescent="0.2">
      <c r="A3" s="18" t="s">
        <v>4</v>
      </c>
      <c r="B3" s="18"/>
    </row>
    <row r="4" spans="1:16" x14ac:dyDescent="0.2">
      <c r="A4" s="18" t="s">
        <v>5</v>
      </c>
      <c r="B4" s="18"/>
    </row>
    <row r="5" spans="1:16" x14ac:dyDescent="0.2">
      <c r="A5" s="18" t="s">
        <v>6</v>
      </c>
      <c r="B5" s="18"/>
    </row>
    <row r="6" spans="1:16" s="10" customFormat="1" ht="18" x14ac:dyDescent="0.25">
      <c r="A6" s="112" t="s">
        <v>113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x14ac:dyDescent="0.2">
      <c r="A7" s="29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">
      <c r="A8" s="29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">
      <c r="A9" s="111" t="s">
        <v>2</v>
      </c>
      <c r="B9" s="18"/>
      <c r="C9" s="111" t="s">
        <v>114</v>
      </c>
      <c r="D9" s="18"/>
      <c r="E9" s="18"/>
      <c r="F9" s="18"/>
      <c r="G9" s="18"/>
      <c r="H9" s="18"/>
      <c r="I9" s="18"/>
      <c r="J9" s="18"/>
      <c r="K9" s="110" t="s">
        <v>2</v>
      </c>
      <c r="L9" s="18"/>
      <c r="M9" s="110" t="s">
        <v>2</v>
      </c>
      <c r="N9" s="18"/>
      <c r="O9" s="110" t="s">
        <v>2</v>
      </c>
      <c r="P9" s="18"/>
    </row>
    <row r="10" spans="1:16" x14ac:dyDescent="0.2">
      <c r="A10" s="111" t="s">
        <v>2</v>
      </c>
      <c r="B10" s="18"/>
      <c r="C10" s="111" t="s">
        <v>115</v>
      </c>
      <c r="D10" s="18"/>
      <c r="E10" s="18"/>
      <c r="F10" s="18"/>
      <c r="G10" s="18"/>
      <c r="H10" s="18"/>
      <c r="I10" s="18"/>
      <c r="J10" s="18"/>
      <c r="K10" s="110" t="s">
        <v>2</v>
      </c>
      <c r="L10" s="18"/>
      <c r="M10" s="110" t="s">
        <v>2</v>
      </c>
      <c r="N10" s="18"/>
      <c r="O10" s="110" t="s">
        <v>2</v>
      </c>
      <c r="P10" s="18"/>
    </row>
    <row r="11" spans="1:16" x14ac:dyDescent="0.2">
      <c r="A11" s="111" t="s">
        <v>2</v>
      </c>
      <c r="B11" s="18"/>
      <c r="C11" s="111" t="s">
        <v>117</v>
      </c>
      <c r="D11" s="18"/>
      <c r="E11" s="110" t="s">
        <v>118</v>
      </c>
      <c r="F11" s="18"/>
      <c r="G11" s="18"/>
      <c r="H11" s="18"/>
      <c r="I11" s="18"/>
      <c r="J11" s="18"/>
      <c r="K11" s="110" t="s">
        <v>107</v>
      </c>
      <c r="L11" s="18"/>
      <c r="M11" s="110" t="s">
        <v>108</v>
      </c>
      <c r="N11" s="18"/>
      <c r="O11" s="110" t="s">
        <v>116</v>
      </c>
      <c r="P11" s="18"/>
    </row>
    <row r="12" spans="1:16" x14ac:dyDescent="0.2">
      <c r="A12" s="110" t="s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10" t="s">
        <v>16</v>
      </c>
      <c r="L12" s="18"/>
      <c r="M12" s="110" t="s">
        <v>17</v>
      </c>
      <c r="N12" s="18"/>
      <c r="O12" s="110" t="s">
        <v>18</v>
      </c>
      <c r="P12" s="18"/>
    </row>
    <row r="13" spans="1:16" x14ac:dyDescent="0.2">
      <c r="A13" s="107" t="s">
        <v>2</v>
      </c>
      <c r="B13" s="18"/>
      <c r="C13" s="107" t="s">
        <v>119</v>
      </c>
      <c r="D13" s="18"/>
      <c r="E13" s="18"/>
      <c r="F13" s="18"/>
      <c r="G13" s="18"/>
      <c r="H13" s="18"/>
      <c r="I13" s="18"/>
      <c r="J13" s="18"/>
      <c r="K13" s="108">
        <v>943890</v>
      </c>
      <c r="L13" s="18"/>
      <c r="M13" s="108">
        <v>361209.21</v>
      </c>
      <c r="N13" s="18"/>
      <c r="O13" s="109">
        <v>38.270000000000003</v>
      </c>
      <c r="P13" s="18"/>
    </row>
    <row r="14" spans="1:16" x14ac:dyDescent="0.2">
      <c r="A14" s="104" t="s">
        <v>2</v>
      </c>
      <c r="B14" s="18"/>
      <c r="C14" s="104" t="s">
        <v>120</v>
      </c>
      <c r="D14" s="18"/>
      <c r="E14" s="18"/>
      <c r="F14" s="18"/>
      <c r="G14" s="18"/>
      <c r="H14" s="18"/>
      <c r="I14" s="18"/>
      <c r="J14" s="18"/>
      <c r="K14" s="105">
        <v>943890</v>
      </c>
      <c r="L14" s="18"/>
      <c r="M14" s="105">
        <f>M15</f>
        <v>361212.4</v>
      </c>
      <c r="N14" s="18"/>
      <c r="O14" s="106">
        <v>38.270000000000003</v>
      </c>
      <c r="P14" s="18"/>
    </row>
    <row r="15" spans="1:16" x14ac:dyDescent="0.2">
      <c r="A15" s="104" t="s">
        <v>2</v>
      </c>
      <c r="B15" s="18"/>
      <c r="C15" s="104" t="s">
        <v>121</v>
      </c>
      <c r="D15" s="18"/>
      <c r="E15" s="18"/>
      <c r="F15" s="18"/>
      <c r="G15" s="18"/>
      <c r="H15" s="18"/>
      <c r="I15" s="18"/>
      <c r="J15" s="18"/>
      <c r="K15" s="105">
        <v>943890</v>
      </c>
      <c r="L15" s="18"/>
      <c r="M15" s="105">
        <f>M16</f>
        <v>361212.4</v>
      </c>
      <c r="N15" s="18"/>
      <c r="O15" s="106">
        <v>38.270000000000003</v>
      </c>
      <c r="P15" s="18"/>
    </row>
    <row r="16" spans="1:16" x14ac:dyDescent="0.2">
      <c r="A16" s="104" t="s">
        <v>2</v>
      </c>
      <c r="B16" s="18"/>
      <c r="C16" s="104" t="s">
        <v>122</v>
      </c>
      <c r="D16" s="18"/>
      <c r="E16" s="18"/>
      <c r="F16" s="18"/>
      <c r="G16" s="18"/>
      <c r="H16" s="18"/>
      <c r="I16" s="18"/>
      <c r="J16" s="18"/>
      <c r="K16" s="105">
        <v>943890</v>
      </c>
      <c r="L16" s="18"/>
      <c r="M16" s="105">
        <v>361212.4</v>
      </c>
      <c r="N16" s="18"/>
      <c r="O16" s="106">
        <v>38.270000000000003</v>
      </c>
      <c r="P16" s="18"/>
    </row>
    <row r="17" spans="1:16" x14ac:dyDescent="0.2">
      <c r="A17" s="92" t="s">
        <v>2</v>
      </c>
      <c r="B17" s="18"/>
      <c r="C17" s="92" t="s">
        <v>95</v>
      </c>
      <c r="D17" s="18"/>
      <c r="E17" s="18"/>
      <c r="F17" s="18"/>
      <c r="G17" s="18"/>
      <c r="H17" s="18"/>
      <c r="I17" s="18"/>
      <c r="J17" s="18"/>
      <c r="K17" s="93">
        <v>867310</v>
      </c>
      <c r="L17" s="18"/>
      <c r="M17" s="93">
        <v>346103.29</v>
      </c>
      <c r="N17" s="18"/>
      <c r="O17" s="94">
        <v>39.909999999999997</v>
      </c>
      <c r="P17" s="18"/>
    </row>
    <row r="18" spans="1:16" x14ac:dyDescent="0.2">
      <c r="A18" s="92" t="s">
        <v>2</v>
      </c>
      <c r="B18" s="18"/>
      <c r="C18" s="92" t="s">
        <v>96</v>
      </c>
      <c r="D18" s="18"/>
      <c r="E18" s="18"/>
      <c r="F18" s="18"/>
      <c r="G18" s="18"/>
      <c r="H18" s="18"/>
      <c r="I18" s="18"/>
      <c r="J18" s="18"/>
      <c r="K18" s="93">
        <v>867310</v>
      </c>
      <c r="L18" s="18"/>
      <c r="M18" s="93">
        <v>346103.29</v>
      </c>
      <c r="N18" s="18"/>
      <c r="O18" s="94">
        <v>39.909999999999997</v>
      </c>
      <c r="P18" s="18"/>
    </row>
    <row r="19" spans="1:16" x14ac:dyDescent="0.2">
      <c r="A19" s="92" t="s">
        <v>2</v>
      </c>
      <c r="B19" s="18"/>
      <c r="C19" s="92" t="s">
        <v>97</v>
      </c>
      <c r="D19" s="18"/>
      <c r="E19" s="18"/>
      <c r="F19" s="18"/>
      <c r="G19" s="18"/>
      <c r="H19" s="18"/>
      <c r="I19" s="18"/>
      <c r="J19" s="18"/>
      <c r="K19" s="93">
        <v>2400</v>
      </c>
      <c r="L19" s="18"/>
      <c r="M19" s="93">
        <v>0</v>
      </c>
      <c r="N19" s="18"/>
      <c r="O19" s="94">
        <v>0</v>
      </c>
      <c r="P19" s="18"/>
    </row>
    <row r="20" spans="1:16" x14ac:dyDescent="0.2">
      <c r="A20" s="92" t="s">
        <v>2</v>
      </c>
      <c r="B20" s="18"/>
      <c r="C20" s="92" t="s">
        <v>98</v>
      </c>
      <c r="D20" s="18"/>
      <c r="E20" s="18"/>
      <c r="F20" s="18"/>
      <c r="G20" s="18"/>
      <c r="H20" s="18"/>
      <c r="I20" s="18"/>
      <c r="J20" s="18"/>
      <c r="K20" s="93">
        <v>2400</v>
      </c>
      <c r="L20" s="18"/>
      <c r="M20" s="93">
        <v>0</v>
      </c>
      <c r="N20" s="18"/>
      <c r="O20" s="94">
        <v>0</v>
      </c>
      <c r="P20" s="18"/>
    </row>
    <row r="21" spans="1:16" x14ac:dyDescent="0.2">
      <c r="A21" s="92" t="s">
        <v>2</v>
      </c>
      <c r="B21" s="18"/>
      <c r="C21" s="92" t="s">
        <v>99</v>
      </c>
      <c r="D21" s="18"/>
      <c r="E21" s="18"/>
      <c r="F21" s="18"/>
      <c r="G21" s="18"/>
      <c r="H21" s="18"/>
      <c r="I21" s="18"/>
      <c r="J21" s="18"/>
      <c r="K21" s="93">
        <v>35000</v>
      </c>
      <c r="L21" s="18"/>
      <c r="M21" s="93">
        <v>5611.9</v>
      </c>
      <c r="N21" s="18"/>
      <c r="O21" s="94">
        <v>16.03</v>
      </c>
      <c r="P21" s="18"/>
    </row>
    <row r="22" spans="1:16" x14ac:dyDescent="0.2">
      <c r="A22" s="92" t="s">
        <v>2</v>
      </c>
      <c r="B22" s="18"/>
      <c r="C22" s="92" t="s">
        <v>100</v>
      </c>
      <c r="D22" s="18"/>
      <c r="E22" s="18"/>
      <c r="F22" s="18"/>
      <c r="G22" s="18"/>
      <c r="H22" s="18"/>
      <c r="I22" s="18"/>
      <c r="J22" s="18"/>
      <c r="K22" s="93">
        <v>35000</v>
      </c>
      <c r="L22" s="18"/>
      <c r="M22" s="93">
        <v>5611.9</v>
      </c>
      <c r="N22" s="18"/>
      <c r="O22" s="94">
        <v>16.03</v>
      </c>
      <c r="P22" s="18"/>
    </row>
    <row r="23" spans="1:16" x14ac:dyDescent="0.2">
      <c r="A23" s="92" t="s">
        <v>2</v>
      </c>
      <c r="B23" s="18"/>
      <c r="C23" s="92" t="s">
        <v>101</v>
      </c>
      <c r="D23" s="18"/>
      <c r="E23" s="18"/>
      <c r="F23" s="18"/>
      <c r="G23" s="18"/>
      <c r="H23" s="18"/>
      <c r="I23" s="18"/>
      <c r="J23" s="18"/>
      <c r="K23" s="93">
        <v>19180</v>
      </c>
      <c r="L23" s="18"/>
      <c r="M23" s="93">
        <v>9497.2099999999991</v>
      </c>
      <c r="N23" s="18"/>
      <c r="O23" s="94">
        <v>49.52</v>
      </c>
      <c r="P23" s="18"/>
    </row>
    <row r="24" spans="1:16" x14ac:dyDescent="0.2">
      <c r="A24" s="92" t="s">
        <v>2</v>
      </c>
      <c r="B24" s="18"/>
      <c r="C24" s="92" t="s">
        <v>102</v>
      </c>
      <c r="D24" s="18"/>
      <c r="E24" s="18"/>
      <c r="F24" s="18"/>
      <c r="G24" s="18"/>
      <c r="H24" s="18"/>
      <c r="I24" s="18"/>
      <c r="J24" s="18"/>
      <c r="K24" s="93">
        <v>19180</v>
      </c>
      <c r="L24" s="18"/>
      <c r="M24" s="93">
        <v>9497.2099999999991</v>
      </c>
      <c r="N24" s="18"/>
      <c r="O24" s="94">
        <v>49.52</v>
      </c>
      <c r="P24" s="18"/>
    </row>
    <row r="25" spans="1:16" x14ac:dyDescent="0.2">
      <c r="A25" s="92" t="s">
        <v>2</v>
      </c>
      <c r="B25" s="18"/>
      <c r="C25" s="92" t="s">
        <v>104</v>
      </c>
      <c r="D25" s="18"/>
      <c r="E25" s="18"/>
      <c r="F25" s="18"/>
      <c r="G25" s="18"/>
      <c r="H25" s="18"/>
      <c r="I25" s="18"/>
      <c r="J25" s="18"/>
      <c r="K25" s="93">
        <v>20000</v>
      </c>
      <c r="L25" s="18"/>
      <c r="M25" s="93">
        <v>0</v>
      </c>
      <c r="N25" s="18"/>
      <c r="O25" s="94">
        <v>0</v>
      </c>
      <c r="P25" s="18"/>
    </row>
    <row r="26" spans="1:16" x14ac:dyDescent="0.2">
      <c r="A26" s="92" t="s">
        <v>2</v>
      </c>
      <c r="B26" s="18"/>
      <c r="C26" s="92" t="s">
        <v>105</v>
      </c>
      <c r="D26" s="18"/>
      <c r="E26" s="18"/>
      <c r="F26" s="18"/>
      <c r="G26" s="18"/>
      <c r="H26" s="18"/>
      <c r="I26" s="18"/>
      <c r="J26" s="18"/>
      <c r="K26" s="93">
        <v>20000</v>
      </c>
      <c r="L26" s="18"/>
      <c r="M26" s="93">
        <v>0</v>
      </c>
      <c r="N26" s="18"/>
      <c r="O26" s="94">
        <v>0</v>
      </c>
      <c r="P26" s="18"/>
    </row>
    <row r="27" spans="1:16" x14ac:dyDescent="0.2">
      <c r="A27" s="101" t="s">
        <v>2</v>
      </c>
      <c r="B27" s="18"/>
      <c r="C27" s="101" t="s">
        <v>123</v>
      </c>
      <c r="D27" s="18"/>
      <c r="E27" s="101" t="s">
        <v>124</v>
      </c>
      <c r="F27" s="18"/>
      <c r="G27" s="18"/>
      <c r="H27" s="18"/>
      <c r="I27" s="18"/>
      <c r="J27" s="18"/>
      <c r="K27" s="102">
        <v>711570</v>
      </c>
      <c r="L27" s="18"/>
      <c r="M27" s="102">
        <v>348408.38</v>
      </c>
      <c r="N27" s="18"/>
      <c r="O27" s="103">
        <v>48.96</v>
      </c>
      <c r="P27" s="18"/>
    </row>
    <row r="28" spans="1:16" x14ac:dyDescent="0.2">
      <c r="A28" s="98"/>
      <c r="B28" s="18"/>
      <c r="C28" s="98" t="s">
        <v>125</v>
      </c>
      <c r="D28" s="18"/>
      <c r="E28" s="98" t="s">
        <v>126</v>
      </c>
      <c r="F28" s="18"/>
      <c r="G28" s="18"/>
      <c r="H28" s="18"/>
      <c r="I28" s="18"/>
      <c r="J28" s="18"/>
      <c r="K28" s="99">
        <v>711570</v>
      </c>
      <c r="L28" s="18"/>
      <c r="M28" s="99">
        <v>348408.38</v>
      </c>
      <c r="N28" s="18"/>
      <c r="O28" s="100">
        <v>48.96</v>
      </c>
      <c r="P28" s="18"/>
    </row>
    <row r="29" spans="1:16" x14ac:dyDescent="0.2">
      <c r="A29" s="92" t="s">
        <v>2</v>
      </c>
      <c r="B29" s="18"/>
      <c r="C29" s="92" t="s">
        <v>95</v>
      </c>
      <c r="D29" s="18"/>
      <c r="E29" s="18"/>
      <c r="F29" s="18"/>
      <c r="G29" s="18"/>
      <c r="H29" s="18"/>
      <c r="I29" s="18"/>
      <c r="J29" s="18"/>
      <c r="K29" s="93">
        <v>654260</v>
      </c>
      <c r="L29" s="18"/>
      <c r="M29" s="93">
        <v>338584.27</v>
      </c>
      <c r="N29" s="18"/>
      <c r="O29" s="94">
        <v>51.75</v>
      </c>
      <c r="P29" s="18"/>
    </row>
    <row r="30" spans="1:16" x14ac:dyDescent="0.2">
      <c r="A30" s="92" t="s">
        <v>2</v>
      </c>
      <c r="B30" s="18"/>
      <c r="C30" s="92" t="s">
        <v>96</v>
      </c>
      <c r="D30" s="18"/>
      <c r="E30" s="18"/>
      <c r="F30" s="18"/>
      <c r="G30" s="18"/>
      <c r="H30" s="18"/>
      <c r="I30" s="18"/>
      <c r="J30" s="18"/>
      <c r="K30" s="93">
        <v>654260</v>
      </c>
      <c r="L30" s="18"/>
      <c r="M30" s="93">
        <v>338584.27</v>
      </c>
      <c r="N30" s="18"/>
      <c r="O30" s="94">
        <v>51.75</v>
      </c>
      <c r="P30" s="18"/>
    </row>
    <row r="31" spans="1:16" x14ac:dyDescent="0.2">
      <c r="A31" s="95" t="s">
        <v>2</v>
      </c>
      <c r="B31" s="18"/>
      <c r="C31" s="95" t="s">
        <v>127</v>
      </c>
      <c r="D31" s="18"/>
      <c r="E31" s="95" t="s">
        <v>128</v>
      </c>
      <c r="F31" s="18"/>
      <c r="G31" s="18"/>
      <c r="H31" s="18"/>
      <c r="I31" s="18"/>
      <c r="J31" s="18"/>
      <c r="K31" s="96">
        <v>541810</v>
      </c>
      <c r="L31" s="18"/>
      <c r="M31" s="96">
        <v>296533.17</v>
      </c>
      <c r="N31" s="18"/>
      <c r="O31" s="97">
        <v>54.73</v>
      </c>
      <c r="P31" s="18"/>
    </row>
    <row r="32" spans="1:16" x14ac:dyDescent="0.2">
      <c r="A32" s="44" t="s">
        <v>2</v>
      </c>
      <c r="B32" s="18"/>
      <c r="C32" s="44" t="s">
        <v>129</v>
      </c>
      <c r="D32" s="18"/>
      <c r="E32" s="44" t="s">
        <v>130</v>
      </c>
      <c r="F32" s="18"/>
      <c r="G32" s="18"/>
      <c r="H32" s="18"/>
      <c r="I32" s="18"/>
      <c r="J32" s="18"/>
      <c r="K32" s="31" t="s">
        <v>2</v>
      </c>
      <c r="L32" s="18"/>
      <c r="M32" s="31">
        <v>227814.64</v>
      </c>
      <c r="N32" s="18"/>
      <c r="O32" s="33" t="s">
        <v>2</v>
      </c>
      <c r="P32" s="18"/>
    </row>
    <row r="33" spans="1:16" x14ac:dyDescent="0.2">
      <c r="A33" s="44" t="s">
        <v>2</v>
      </c>
      <c r="B33" s="18"/>
      <c r="C33" s="44" t="s">
        <v>131</v>
      </c>
      <c r="D33" s="18"/>
      <c r="E33" s="44" t="s">
        <v>132</v>
      </c>
      <c r="F33" s="18"/>
      <c r="G33" s="18"/>
      <c r="H33" s="18"/>
      <c r="I33" s="18"/>
      <c r="J33" s="18"/>
      <c r="K33" s="31" t="s">
        <v>2</v>
      </c>
      <c r="L33" s="18"/>
      <c r="M33" s="31">
        <v>31737.51</v>
      </c>
      <c r="N33" s="18"/>
      <c r="O33" s="33" t="s">
        <v>2</v>
      </c>
      <c r="P33" s="18"/>
    </row>
    <row r="34" spans="1:16" x14ac:dyDescent="0.2">
      <c r="A34" s="44" t="s">
        <v>2</v>
      </c>
      <c r="B34" s="18"/>
      <c r="C34" s="44" t="s">
        <v>133</v>
      </c>
      <c r="D34" s="18"/>
      <c r="E34" s="44" t="s">
        <v>134</v>
      </c>
      <c r="F34" s="18"/>
      <c r="G34" s="18"/>
      <c r="H34" s="18"/>
      <c r="I34" s="18"/>
      <c r="J34" s="18"/>
      <c r="K34" s="31" t="s">
        <v>2</v>
      </c>
      <c r="L34" s="18"/>
      <c r="M34" s="31">
        <v>36981.019999999997</v>
      </c>
      <c r="N34" s="18"/>
      <c r="O34" s="33" t="s">
        <v>2</v>
      </c>
      <c r="P34" s="18"/>
    </row>
    <row r="35" spans="1:16" x14ac:dyDescent="0.2">
      <c r="A35" s="95" t="s">
        <v>2</v>
      </c>
      <c r="B35" s="18"/>
      <c r="C35" s="95" t="s">
        <v>135</v>
      </c>
      <c r="D35" s="18"/>
      <c r="E35" s="95" t="s">
        <v>136</v>
      </c>
      <c r="F35" s="18"/>
      <c r="G35" s="18"/>
      <c r="H35" s="18"/>
      <c r="I35" s="18"/>
      <c r="J35" s="18"/>
      <c r="K35" s="96">
        <v>109150</v>
      </c>
      <c r="L35" s="18"/>
      <c r="M35" s="96">
        <v>41618.480000000003</v>
      </c>
      <c r="N35" s="18"/>
      <c r="O35" s="97">
        <v>38.130000000000003</v>
      </c>
      <c r="P35" s="18"/>
    </row>
    <row r="36" spans="1:16" x14ac:dyDescent="0.2">
      <c r="A36" s="44" t="s">
        <v>2</v>
      </c>
      <c r="B36" s="18"/>
      <c r="C36" s="44" t="s">
        <v>137</v>
      </c>
      <c r="D36" s="18"/>
      <c r="E36" s="44" t="s">
        <v>138</v>
      </c>
      <c r="F36" s="18"/>
      <c r="G36" s="18"/>
      <c r="H36" s="18"/>
      <c r="I36" s="18"/>
      <c r="J36" s="18"/>
      <c r="K36" s="31" t="s">
        <v>2</v>
      </c>
      <c r="L36" s="18"/>
      <c r="M36" s="31">
        <v>3448</v>
      </c>
      <c r="N36" s="18"/>
      <c r="O36" s="33" t="s">
        <v>2</v>
      </c>
      <c r="P36" s="18"/>
    </row>
    <row r="37" spans="1:16" x14ac:dyDescent="0.2">
      <c r="A37" s="44" t="s">
        <v>2</v>
      </c>
      <c r="B37" s="18"/>
      <c r="C37" s="44" t="s">
        <v>139</v>
      </c>
      <c r="D37" s="18"/>
      <c r="E37" s="44" t="s">
        <v>140</v>
      </c>
      <c r="F37" s="18"/>
      <c r="G37" s="18"/>
      <c r="H37" s="18"/>
      <c r="I37" s="18"/>
      <c r="J37" s="18"/>
      <c r="K37" s="31" t="s">
        <v>2</v>
      </c>
      <c r="L37" s="18"/>
      <c r="M37" s="31">
        <v>4132.46</v>
      </c>
      <c r="N37" s="18"/>
      <c r="O37" s="33" t="s">
        <v>2</v>
      </c>
      <c r="P37" s="18"/>
    </row>
    <row r="38" spans="1:16" x14ac:dyDescent="0.2">
      <c r="A38" s="44" t="s">
        <v>2</v>
      </c>
      <c r="B38" s="18"/>
      <c r="C38" s="44" t="s">
        <v>141</v>
      </c>
      <c r="D38" s="18"/>
      <c r="E38" s="44" t="s">
        <v>142</v>
      </c>
      <c r="F38" s="18"/>
      <c r="G38" s="18"/>
      <c r="H38" s="18"/>
      <c r="I38" s="18"/>
      <c r="J38" s="18"/>
      <c r="K38" s="31" t="s">
        <v>2</v>
      </c>
      <c r="L38" s="18"/>
      <c r="M38" s="31">
        <v>4981.24</v>
      </c>
      <c r="N38" s="18"/>
      <c r="O38" s="33" t="s">
        <v>2</v>
      </c>
      <c r="P38" s="18"/>
    </row>
    <row r="39" spans="1:16" x14ac:dyDescent="0.2">
      <c r="A39" s="44" t="s">
        <v>2</v>
      </c>
      <c r="B39" s="18"/>
      <c r="C39" s="44" t="s">
        <v>143</v>
      </c>
      <c r="D39" s="18"/>
      <c r="E39" s="44" t="s">
        <v>144</v>
      </c>
      <c r="F39" s="18"/>
      <c r="G39" s="18"/>
      <c r="H39" s="18"/>
      <c r="I39" s="18"/>
      <c r="J39" s="18"/>
      <c r="K39" s="31" t="s">
        <v>2</v>
      </c>
      <c r="L39" s="18"/>
      <c r="M39" s="31">
        <v>555.61</v>
      </c>
      <c r="N39" s="18"/>
      <c r="O39" s="33" t="s">
        <v>2</v>
      </c>
      <c r="P39" s="18"/>
    </row>
    <row r="40" spans="1:16" x14ac:dyDescent="0.2">
      <c r="A40" s="44" t="s">
        <v>2</v>
      </c>
      <c r="B40" s="18"/>
      <c r="C40" s="44" t="s">
        <v>145</v>
      </c>
      <c r="D40" s="18"/>
      <c r="E40" s="44" t="s">
        <v>146</v>
      </c>
      <c r="F40" s="18"/>
      <c r="G40" s="18"/>
      <c r="H40" s="18"/>
      <c r="I40" s="18"/>
      <c r="J40" s="18"/>
      <c r="K40" s="31" t="s">
        <v>2</v>
      </c>
      <c r="L40" s="18"/>
      <c r="M40" s="31">
        <v>87.71</v>
      </c>
      <c r="N40" s="18"/>
      <c r="O40" s="33" t="s">
        <v>2</v>
      </c>
      <c r="P40" s="18"/>
    </row>
    <row r="41" spans="1:16" x14ac:dyDescent="0.2">
      <c r="A41" s="44" t="s">
        <v>2</v>
      </c>
      <c r="B41" s="18"/>
      <c r="C41" s="44" t="s">
        <v>147</v>
      </c>
      <c r="D41" s="18"/>
      <c r="E41" s="44" t="s">
        <v>148</v>
      </c>
      <c r="F41" s="18"/>
      <c r="G41" s="18"/>
      <c r="H41" s="18"/>
      <c r="I41" s="18"/>
      <c r="J41" s="18"/>
      <c r="K41" s="31" t="s">
        <v>2</v>
      </c>
      <c r="L41" s="18"/>
      <c r="M41" s="31">
        <v>20.55</v>
      </c>
      <c r="N41" s="18"/>
      <c r="O41" s="33" t="s">
        <v>2</v>
      </c>
      <c r="P41" s="18"/>
    </row>
    <row r="42" spans="1:16" x14ac:dyDescent="0.2">
      <c r="A42" s="44" t="s">
        <v>2</v>
      </c>
      <c r="B42" s="18"/>
      <c r="C42" s="44" t="s">
        <v>149</v>
      </c>
      <c r="D42" s="18"/>
      <c r="E42" s="44" t="s">
        <v>150</v>
      </c>
      <c r="F42" s="18"/>
      <c r="G42" s="18"/>
      <c r="H42" s="18"/>
      <c r="I42" s="18"/>
      <c r="J42" s="18"/>
      <c r="K42" s="31" t="s">
        <v>2</v>
      </c>
      <c r="L42" s="18"/>
      <c r="M42" s="31">
        <v>3656.65</v>
      </c>
      <c r="N42" s="18"/>
      <c r="O42" s="33" t="s">
        <v>2</v>
      </c>
      <c r="P42" s="18"/>
    </row>
    <row r="43" spans="1:16" x14ac:dyDescent="0.2">
      <c r="A43" s="44" t="s">
        <v>2</v>
      </c>
      <c r="B43" s="18"/>
      <c r="C43" s="44" t="s">
        <v>151</v>
      </c>
      <c r="D43" s="18"/>
      <c r="E43" s="44" t="s">
        <v>152</v>
      </c>
      <c r="F43" s="18"/>
      <c r="G43" s="18"/>
      <c r="H43" s="18"/>
      <c r="I43" s="18"/>
      <c r="J43" s="18"/>
      <c r="K43" s="31" t="s">
        <v>2</v>
      </c>
      <c r="L43" s="18"/>
      <c r="M43" s="31">
        <v>1877.62</v>
      </c>
      <c r="N43" s="18"/>
      <c r="O43" s="33" t="s">
        <v>2</v>
      </c>
      <c r="P43" s="18"/>
    </row>
    <row r="44" spans="1:16" x14ac:dyDescent="0.2">
      <c r="A44" s="44" t="s">
        <v>2</v>
      </c>
      <c r="B44" s="18"/>
      <c r="C44" s="44" t="s">
        <v>153</v>
      </c>
      <c r="D44" s="18"/>
      <c r="E44" s="44" t="s">
        <v>154</v>
      </c>
      <c r="F44" s="18"/>
      <c r="G44" s="18"/>
      <c r="H44" s="18"/>
      <c r="I44" s="18"/>
      <c r="J44" s="18"/>
      <c r="K44" s="31" t="s">
        <v>2</v>
      </c>
      <c r="L44" s="18"/>
      <c r="M44" s="31">
        <v>31.25</v>
      </c>
      <c r="N44" s="18"/>
      <c r="O44" s="33" t="s">
        <v>2</v>
      </c>
      <c r="P44" s="18"/>
    </row>
    <row r="45" spans="1:16" x14ac:dyDescent="0.2">
      <c r="A45" s="44" t="s">
        <v>2</v>
      </c>
      <c r="B45" s="18"/>
      <c r="C45" s="44" t="s">
        <v>155</v>
      </c>
      <c r="D45" s="18"/>
      <c r="E45" s="44" t="s">
        <v>156</v>
      </c>
      <c r="F45" s="18"/>
      <c r="G45" s="18"/>
      <c r="H45" s="18"/>
      <c r="I45" s="18"/>
      <c r="J45" s="18"/>
      <c r="K45" s="31" t="s">
        <v>2</v>
      </c>
      <c r="L45" s="18"/>
      <c r="M45" s="31">
        <v>956.06</v>
      </c>
      <c r="N45" s="18"/>
      <c r="O45" s="33" t="s">
        <v>2</v>
      </c>
      <c r="P45" s="18"/>
    </row>
    <row r="46" spans="1:16" x14ac:dyDescent="0.2">
      <c r="A46" s="44" t="s">
        <v>2</v>
      </c>
      <c r="B46" s="18"/>
      <c r="C46" s="44" t="s">
        <v>157</v>
      </c>
      <c r="D46" s="18"/>
      <c r="E46" s="44" t="s">
        <v>158</v>
      </c>
      <c r="F46" s="18"/>
      <c r="G46" s="18"/>
      <c r="H46" s="18"/>
      <c r="I46" s="18"/>
      <c r="J46" s="18"/>
      <c r="K46" s="31" t="s">
        <v>2</v>
      </c>
      <c r="L46" s="18"/>
      <c r="M46" s="31">
        <v>416</v>
      </c>
      <c r="N46" s="18"/>
      <c r="O46" s="33" t="s">
        <v>2</v>
      </c>
      <c r="P46" s="18"/>
    </row>
    <row r="47" spans="1:16" x14ac:dyDescent="0.2">
      <c r="A47" s="44" t="s">
        <v>2</v>
      </c>
      <c r="B47" s="18"/>
      <c r="C47" s="44" t="s">
        <v>159</v>
      </c>
      <c r="D47" s="18"/>
      <c r="E47" s="44" t="s">
        <v>160</v>
      </c>
      <c r="F47" s="18"/>
      <c r="G47" s="18"/>
      <c r="H47" s="18"/>
      <c r="I47" s="18"/>
      <c r="J47" s="18"/>
      <c r="K47" s="31" t="s">
        <v>2</v>
      </c>
      <c r="L47" s="18"/>
      <c r="M47" s="31">
        <v>9120.6200000000008</v>
      </c>
      <c r="N47" s="18"/>
      <c r="O47" s="33" t="s">
        <v>2</v>
      </c>
      <c r="P47" s="18"/>
    </row>
    <row r="48" spans="1:16" x14ac:dyDescent="0.2">
      <c r="A48" s="44" t="s">
        <v>2</v>
      </c>
      <c r="B48" s="18"/>
      <c r="C48" s="44" t="s">
        <v>161</v>
      </c>
      <c r="D48" s="18"/>
      <c r="E48" s="44" t="s">
        <v>162</v>
      </c>
      <c r="F48" s="18"/>
      <c r="G48" s="18"/>
      <c r="H48" s="18"/>
      <c r="I48" s="18"/>
      <c r="J48" s="18"/>
      <c r="K48" s="31" t="s">
        <v>2</v>
      </c>
      <c r="L48" s="18"/>
      <c r="M48" s="31">
        <v>7127.92</v>
      </c>
      <c r="N48" s="18"/>
      <c r="O48" s="33" t="s">
        <v>2</v>
      </c>
      <c r="P48" s="18"/>
    </row>
    <row r="49" spans="1:16" x14ac:dyDescent="0.2">
      <c r="A49" s="44" t="s">
        <v>2</v>
      </c>
      <c r="B49" s="18"/>
      <c r="C49" s="44" t="s">
        <v>163</v>
      </c>
      <c r="D49" s="18"/>
      <c r="E49" s="44" t="s">
        <v>164</v>
      </c>
      <c r="F49" s="18"/>
      <c r="G49" s="18"/>
      <c r="H49" s="18"/>
      <c r="I49" s="18"/>
      <c r="J49" s="18"/>
      <c r="K49" s="31" t="s">
        <v>2</v>
      </c>
      <c r="L49" s="18"/>
      <c r="M49" s="31">
        <v>5014.92</v>
      </c>
      <c r="N49" s="18"/>
      <c r="O49" s="33" t="s">
        <v>2</v>
      </c>
      <c r="P49" s="18"/>
    </row>
    <row r="50" spans="1:16" x14ac:dyDescent="0.2">
      <c r="A50" s="44" t="s">
        <v>2</v>
      </c>
      <c r="B50" s="18"/>
      <c r="C50" s="44" t="s">
        <v>165</v>
      </c>
      <c r="D50" s="18"/>
      <c r="E50" s="44" t="s">
        <v>166</v>
      </c>
      <c r="F50" s="18"/>
      <c r="G50" s="18"/>
      <c r="H50" s="18"/>
      <c r="I50" s="18"/>
      <c r="J50" s="18"/>
      <c r="K50" s="31" t="s">
        <v>2</v>
      </c>
      <c r="L50" s="18"/>
      <c r="M50" s="31">
        <v>156.18</v>
      </c>
      <c r="N50" s="18"/>
      <c r="O50" s="33" t="s">
        <v>2</v>
      </c>
      <c r="P50" s="18"/>
    </row>
    <row r="51" spans="1:16" x14ac:dyDescent="0.2">
      <c r="A51" s="44" t="s">
        <v>2</v>
      </c>
      <c r="B51" s="18"/>
      <c r="C51" s="44" t="s">
        <v>167</v>
      </c>
      <c r="D51" s="18"/>
      <c r="E51" s="44" t="s">
        <v>168</v>
      </c>
      <c r="F51" s="18"/>
      <c r="G51" s="18"/>
      <c r="H51" s="18"/>
      <c r="I51" s="18"/>
      <c r="J51" s="18"/>
      <c r="K51" s="31" t="s">
        <v>2</v>
      </c>
      <c r="L51" s="18"/>
      <c r="M51" s="31">
        <v>35.69</v>
      </c>
      <c r="N51" s="18"/>
      <c r="O51" s="33" t="s">
        <v>2</v>
      </c>
      <c r="P51" s="18"/>
    </row>
    <row r="52" spans="1:16" x14ac:dyDescent="0.2">
      <c r="A52" s="95" t="s">
        <v>2</v>
      </c>
      <c r="B52" s="18"/>
      <c r="C52" s="95" t="s">
        <v>169</v>
      </c>
      <c r="D52" s="18"/>
      <c r="E52" s="95" t="s">
        <v>170</v>
      </c>
      <c r="F52" s="18"/>
      <c r="G52" s="18"/>
      <c r="H52" s="18"/>
      <c r="I52" s="18"/>
      <c r="J52" s="18"/>
      <c r="K52" s="96">
        <v>3300</v>
      </c>
      <c r="L52" s="18"/>
      <c r="M52" s="96">
        <v>432.62</v>
      </c>
      <c r="N52" s="18"/>
      <c r="O52" s="97">
        <v>13.11</v>
      </c>
      <c r="P52" s="18"/>
    </row>
    <row r="53" spans="1:16" x14ac:dyDescent="0.2">
      <c r="A53" s="44" t="s">
        <v>2</v>
      </c>
      <c r="B53" s="18"/>
      <c r="C53" s="44" t="s">
        <v>171</v>
      </c>
      <c r="D53" s="18"/>
      <c r="E53" s="44" t="s">
        <v>172</v>
      </c>
      <c r="F53" s="18"/>
      <c r="G53" s="18"/>
      <c r="H53" s="18"/>
      <c r="I53" s="18"/>
      <c r="J53" s="18"/>
      <c r="K53" s="31" t="s">
        <v>2</v>
      </c>
      <c r="L53" s="18"/>
      <c r="M53" s="31">
        <v>295.72000000000003</v>
      </c>
      <c r="N53" s="18"/>
      <c r="O53" s="33" t="s">
        <v>2</v>
      </c>
      <c r="P53" s="18"/>
    </row>
    <row r="54" spans="1:16" x14ac:dyDescent="0.2">
      <c r="A54" s="44" t="s">
        <v>2</v>
      </c>
      <c r="B54" s="18"/>
      <c r="C54" s="44" t="s">
        <v>173</v>
      </c>
      <c r="D54" s="18"/>
      <c r="E54" s="44" t="s">
        <v>174</v>
      </c>
      <c r="F54" s="18"/>
      <c r="G54" s="18"/>
      <c r="H54" s="18"/>
      <c r="I54" s="18"/>
      <c r="J54" s="18"/>
      <c r="K54" s="31" t="s">
        <v>2</v>
      </c>
      <c r="L54" s="18"/>
      <c r="M54" s="31">
        <v>136.9</v>
      </c>
      <c r="N54" s="18"/>
      <c r="O54" s="33" t="s">
        <v>2</v>
      </c>
      <c r="P54" s="18"/>
    </row>
    <row r="55" spans="1:16" x14ac:dyDescent="0.2">
      <c r="A55" s="92" t="s">
        <v>2</v>
      </c>
      <c r="B55" s="18"/>
      <c r="C55" s="92" t="s">
        <v>99</v>
      </c>
      <c r="D55" s="18"/>
      <c r="E55" s="18"/>
      <c r="F55" s="18"/>
      <c r="G55" s="18"/>
      <c r="H55" s="18"/>
      <c r="I55" s="18"/>
      <c r="J55" s="18"/>
      <c r="K55" s="93">
        <v>32600</v>
      </c>
      <c r="L55" s="18"/>
      <c r="M55" s="93">
        <v>5611.9</v>
      </c>
      <c r="N55" s="18"/>
      <c r="O55" s="94">
        <v>17.21</v>
      </c>
      <c r="P55" s="18"/>
    </row>
    <row r="56" spans="1:16" x14ac:dyDescent="0.2">
      <c r="A56" s="92" t="s">
        <v>2</v>
      </c>
      <c r="B56" s="18"/>
      <c r="C56" s="92" t="s">
        <v>100</v>
      </c>
      <c r="D56" s="18"/>
      <c r="E56" s="18"/>
      <c r="F56" s="18"/>
      <c r="G56" s="18"/>
      <c r="H56" s="18"/>
      <c r="I56" s="18"/>
      <c r="J56" s="18"/>
      <c r="K56" s="93">
        <v>32600</v>
      </c>
      <c r="L56" s="18"/>
      <c r="M56" s="93">
        <v>5611.9</v>
      </c>
      <c r="N56" s="18"/>
      <c r="O56" s="94">
        <v>17.21</v>
      </c>
      <c r="P56" s="18"/>
    </row>
    <row r="57" spans="1:16" x14ac:dyDescent="0.2">
      <c r="A57" s="95" t="s">
        <v>2</v>
      </c>
      <c r="B57" s="18"/>
      <c r="C57" s="95" t="s">
        <v>127</v>
      </c>
      <c r="D57" s="18"/>
      <c r="E57" s="95" t="s">
        <v>128</v>
      </c>
      <c r="F57" s="18"/>
      <c r="G57" s="18"/>
      <c r="H57" s="18"/>
      <c r="I57" s="18"/>
      <c r="J57" s="18"/>
      <c r="K57" s="96">
        <v>7000</v>
      </c>
      <c r="L57" s="18"/>
      <c r="M57" s="96">
        <v>0</v>
      </c>
      <c r="N57" s="18"/>
      <c r="O57" s="97">
        <v>0</v>
      </c>
      <c r="P57" s="18"/>
    </row>
    <row r="58" spans="1:16" x14ac:dyDescent="0.2">
      <c r="A58" s="95" t="s">
        <v>2</v>
      </c>
      <c r="B58" s="18"/>
      <c r="C58" s="95" t="s">
        <v>135</v>
      </c>
      <c r="D58" s="18"/>
      <c r="E58" s="95" t="s">
        <v>136</v>
      </c>
      <c r="F58" s="18"/>
      <c r="G58" s="18"/>
      <c r="H58" s="18"/>
      <c r="I58" s="18"/>
      <c r="J58" s="18"/>
      <c r="K58" s="96">
        <v>25600</v>
      </c>
      <c r="L58" s="18"/>
      <c r="M58" s="96">
        <v>5510.79</v>
      </c>
      <c r="N58" s="18"/>
      <c r="O58" s="97">
        <v>21.53</v>
      </c>
      <c r="P58" s="18"/>
    </row>
    <row r="59" spans="1:16" x14ac:dyDescent="0.2">
      <c r="A59" s="44" t="s">
        <v>2</v>
      </c>
      <c r="B59" s="18"/>
      <c r="C59" s="44" t="s">
        <v>175</v>
      </c>
      <c r="D59" s="18"/>
      <c r="E59" s="44" t="s">
        <v>176</v>
      </c>
      <c r="F59" s="18"/>
      <c r="G59" s="18"/>
      <c r="H59" s="18"/>
      <c r="I59" s="18"/>
      <c r="J59" s="18"/>
      <c r="K59" s="31" t="s">
        <v>2</v>
      </c>
      <c r="L59" s="18"/>
      <c r="M59" s="31">
        <v>312.11</v>
      </c>
      <c r="N59" s="18"/>
      <c r="O59" s="33" t="s">
        <v>2</v>
      </c>
      <c r="P59" s="18"/>
    </row>
    <row r="60" spans="1:16" x14ac:dyDescent="0.2">
      <c r="A60" s="44" t="s">
        <v>2</v>
      </c>
      <c r="B60" s="18"/>
      <c r="C60" s="44" t="s">
        <v>139</v>
      </c>
      <c r="D60" s="18"/>
      <c r="E60" s="44" t="s">
        <v>140</v>
      </c>
      <c r="F60" s="18"/>
      <c r="G60" s="18"/>
      <c r="H60" s="18"/>
      <c r="I60" s="18"/>
      <c r="J60" s="18"/>
      <c r="K60" s="31" t="s">
        <v>2</v>
      </c>
      <c r="L60" s="18"/>
      <c r="M60" s="31">
        <v>66.3</v>
      </c>
      <c r="N60" s="18"/>
      <c r="O60" s="33" t="s">
        <v>2</v>
      </c>
      <c r="P60" s="18"/>
    </row>
    <row r="61" spans="1:16" x14ac:dyDescent="0.2">
      <c r="A61" s="44" t="s">
        <v>2</v>
      </c>
      <c r="B61" s="18"/>
      <c r="C61" s="44" t="s">
        <v>159</v>
      </c>
      <c r="D61" s="18"/>
      <c r="E61" s="44" t="s">
        <v>160</v>
      </c>
      <c r="F61" s="18"/>
      <c r="G61" s="18"/>
      <c r="H61" s="18"/>
      <c r="I61" s="18"/>
      <c r="J61" s="18"/>
      <c r="K61" s="31" t="s">
        <v>2</v>
      </c>
      <c r="L61" s="18"/>
      <c r="M61" s="31">
        <v>4246.6000000000004</v>
      </c>
      <c r="N61" s="18"/>
      <c r="O61" s="33" t="s">
        <v>2</v>
      </c>
      <c r="P61" s="18"/>
    </row>
    <row r="62" spans="1:16" x14ac:dyDescent="0.2">
      <c r="A62" s="44" t="s">
        <v>2</v>
      </c>
      <c r="B62" s="18"/>
      <c r="C62" s="44" t="s">
        <v>177</v>
      </c>
      <c r="D62" s="18"/>
      <c r="E62" s="44" t="s">
        <v>178</v>
      </c>
      <c r="F62" s="18"/>
      <c r="G62" s="18"/>
      <c r="H62" s="18"/>
      <c r="I62" s="18"/>
      <c r="J62" s="18"/>
      <c r="K62" s="31" t="s">
        <v>2</v>
      </c>
      <c r="L62" s="18"/>
      <c r="M62" s="31">
        <v>885.78</v>
      </c>
      <c r="N62" s="18"/>
      <c r="O62" s="33" t="s">
        <v>2</v>
      </c>
      <c r="P62" s="18"/>
    </row>
    <row r="63" spans="1:16" x14ac:dyDescent="0.2">
      <c r="A63" s="95" t="s">
        <v>2</v>
      </c>
      <c r="B63" s="18"/>
      <c r="C63" s="95" t="s">
        <v>169</v>
      </c>
      <c r="D63" s="18"/>
      <c r="E63" s="95" t="s">
        <v>170</v>
      </c>
      <c r="F63" s="18"/>
      <c r="G63" s="18"/>
      <c r="H63" s="18"/>
      <c r="I63" s="18"/>
      <c r="J63" s="18"/>
      <c r="K63" s="96">
        <v>0</v>
      </c>
      <c r="L63" s="18"/>
      <c r="M63" s="96">
        <v>101.11</v>
      </c>
      <c r="N63" s="18"/>
      <c r="O63" s="97">
        <v>0</v>
      </c>
      <c r="P63" s="18"/>
    </row>
    <row r="64" spans="1:16" x14ac:dyDescent="0.2">
      <c r="A64" s="44" t="s">
        <v>2</v>
      </c>
      <c r="B64" s="18"/>
      <c r="C64" s="44" t="s">
        <v>171</v>
      </c>
      <c r="D64" s="18"/>
      <c r="E64" s="44" t="s">
        <v>172</v>
      </c>
      <c r="F64" s="18"/>
      <c r="G64" s="18"/>
      <c r="H64" s="18"/>
      <c r="I64" s="18"/>
      <c r="J64" s="18"/>
      <c r="K64" s="31" t="s">
        <v>2</v>
      </c>
      <c r="L64" s="18"/>
      <c r="M64" s="31">
        <v>101.11</v>
      </c>
      <c r="N64" s="18"/>
      <c r="O64" s="33" t="s">
        <v>2</v>
      </c>
      <c r="P64" s="18"/>
    </row>
    <row r="65" spans="1:16" x14ac:dyDescent="0.2">
      <c r="A65" s="92" t="s">
        <v>2</v>
      </c>
      <c r="B65" s="18"/>
      <c r="C65" s="92" t="s">
        <v>101</v>
      </c>
      <c r="D65" s="18"/>
      <c r="E65" s="18"/>
      <c r="F65" s="18"/>
      <c r="G65" s="18"/>
      <c r="H65" s="18"/>
      <c r="I65" s="18"/>
      <c r="J65" s="18"/>
      <c r="K65" s="93">
        <v>14710</v>
      </c>
      <c r="L65" s="18"/>
      <c r="M65" s="93">
        <v>4212.21</v>
      </c>
      <c r="N65" s="18"/>
      <c r="O65" s="94">
        <v>28.64</v>
      </c>
      <c r="P65" s="18"/>
    </row>
    <row r="66" spans="1:16" x14ac:dyDescent="0.2">
      <c r="A66" s="92" t="s">
        <v>2</v>
      </c>
      <c r="B66" s="18"/>
      <c r="C66" s="92" t="s">
        <v>102</v>
      </c>
      <c r="D66" s="18"/>
      <c r="E66" s="18"/>
      <c r="F66" s="18"/>
      <c r="G66" s="18"/>
      <c r="H66" s="18"/>
      <c r="I66" s="18"/>
      <c r="J66" s="18"/>
      <c r="K66" s="93">
        <v>14710</v>
      </c>
      <c r="L66" s="18"/>
      <c r="M66" s="93">
        <v>4212.21</v>
      </c>
      <c r="N66" s="18"/>
      <c r="O66" s="94">
        <v>28.64</v>
      </c>
      <c r="P66" s="18"/>
    </row>
    <row r="67" spans="1:16" x14ac:dyDescent="0.2">
      <c r="A67" s="95" t="s">
        <v>2</v>
      </c>
      <c r="B67" s="18"/>
      <c r="C67" s="95" t="s">
        <v>135</v>
      </c>
      <c r="D67" s="18"/>
      <c r="E67" s="95" t="s">
        <v>136</v>
      </c>
      <c r="F67" s="18"/>
      <c r="G67" s="18"/>
      <c r="H67" s="18"/>
      <c r="I67" s="18"/>
      <c r="J67" s="18"/>
      <c r="K67" s="96">
        <v>14710</v>
      </c>
      <c r="L67" s="18"/>
      <c r="M67" s="96">
        <v>4212.21</v>
      </c>
      <c r="N67" s="18"/>
      <c r="O67" s="97">
        <v>28.64</v>
      </c>
      <c r="P67" s="18"/>
    </row>
    <row r="68" spans="1:16" x14ac:dyDescent="0.2">
      <c r="A68" s="44" t="s">
        <v>2</v>
      </c>
      <c r="B68" s="18"/>
      <c r="C68" s="44" t="s">
        <v>159</v>
      </c>
      <c r="D68" s="18"/>
      <c r="E68" s="44" t="s">
        <v>160</v>
      </c>
      <c r="F68" s="18"/>
      <c r="G68" s="18"/>
      <c r="H68" s="18"/>
      <c r="I68" s="18"/>
      <c r="J68" s="18"/>
      <c r="K68" s="31" t="s">
        <v>2</v>
      </c>
      <c r="L68" s="18"/>
      <c r="M68" s="31">
        <v>2112.21</v>
      </c>
      <c r="N68" s="18"/>
      <c r="O68" s="33" t="s">
        <v>2</v>
      </c>
      <c r="P68" s="18"/>
    </row>
    <row r="69" spans="1:16" x14ac:dyDescent="0.2">
      <c r="A69" s="44" t="s">
        <v>2</v>
      </c>
      <c r="B69" s="18"/>
      <c r="C69" s="44" t="s">
        <v>163</v>
      </c>
      <c r="D69" s="18"/>
      <c r="E69" s="44" t="s">
        <v>164</v>
      </c>
      <c r="F69" s="18"/>
      <c r="G69" s="18"/>
      <c r="H69" s="18"/>
      <c r="I69" s="18"/>
      <c r="J69" s="18"/>
      <c r="K69" s="31" t="s">
        <v>2</v>
      </c>
      <c r="L69" s="18"/>
      <c r="M69" s="31">
        <v>2100</v>
      </c>
      <c r="N69" s="18"/>
      <c r="O69" s="33" t="s">
        <v>2</v>
      </c>
      <c r="P69" s="18"/>
    </row>
    <row r="70" spans="1:16" x14ac:dyDescent="0.2">
      <c r="A70" s="92" t="s">
        <v>2</v>
      </c>
      <c r="B70" s="18"/>
      <c r="C70" s="92" t="s">
        <v>104</v>
      </c>
      <c r="D70" s="18"/>
      <c r="E70" s="18"/>
      <c r="F70" s="18"/>
      <c r="G70" s="18"/>
      <c r="H70" s="18"/>
      <c r="I70" s="18"/>
      <c r="J70" s="18"/>
      <c r="K70" s="93">
        <v>10000</v>
      </c>
      <c r="L70" s="18"/>
      <c r="M70" s="93">
        <v>0</v>
      </c>
      <c r="N70" s="18"/>
      <c r="O70" s="94">
        <v>0</v>
      </c>
      <c r="P70" s="18"/>
    </row>
    <row r="71" spans="1:16" x14ac:dyDescent="0.2">
      <c r="A71" s="92" t="s">
        <v>2</v>
      </c>
      <c r="B71" s="18"/>
      <c r="C71" s="92" t="s">
        <v>105</v>
      </c>
      <c r="D71" s="18"/>
      <c r="E71" s="18"/>
      <c r="F71" s="18"/>
      <c r="G71" s="18"/>
      <c r="H71" s="18"/>
      <c r="I71" s="18"/>
      <c r="J71" s="18"/>
      <c r="K71" s="93">
        <v>10000</v>
      </c>
      <c r="L71" s="18"/>
      <c r="M71" s="93">
        <v>0</v>
      </c>
      <c r="N71" s="18"/>
      <c r="O71" s="94">
        <v>0</v>
      </c>
      <c r="P71" s="18"/>
    </row>
    <row r="72" spans="1:16" x14ac:dyDescent="0.2">
      <c r="A72" s="95" t="s">
        <v>2</v>
      </c>
      <c r="B72" s="18"/>
      <c r="C72" s="95" t="s">
        <v>135</v>
      </c>
      <c r="D72" s="18"/>
      <c r="E72" s="95" t="s">
        <v>136</v>
      </c>
      <c r="F72" s="18"/>
      <c r="G72" s="18"/>
      <c r="H72" s="18"/>
      <c r="I72" s="18"/>
      <c r="J72" s="18"/>
      <c r="K72" s="96">
        <v>10000</v>
      </c>
      <c r="L72" s="18"/>
      <c r="M72" s="96">
        <v>0</v>
      </c>
      <c r="N72" s="18"/>
      <c r="O72" s="97">
        <v>0</v>
      </c>
      <c r="P72" s="18"/>
    </row>
    <row r="73" spans="1:16" x14ac:dyDescent="0.2">
      <c r="A73" s="101" t="s">
        <v>2</v>
      </c>
      <c r="B73" s="18"/>
      <c r="C73" s="101" t="s">
        <v>179</v>
      </c>
      <c r="D73" s="18"/>
      <c r="E73" s="101" t="s">
        <v>180</v>
      </c>
      <c r="F73" s="18"/>
      <c r="G73" s="18"/>
      <c r="H73" s="18"/>
      <c r="I73" s="18"/>
      <c r="J73" s="18"/>
      <c r="K73" s="102">
        <v>10050</v>
      </c>
      <c r="L73" s="18"/>
      <c r="M73" s="102">
        <v>5019.0200000000004</v>
      </c>
      <c r="N73" s="18"/>
      <c r="O73" s="103">
        <v>49.94</v>
      </c>
      <c r="P73" s="18"/>
    </row>
    <row r="74" spans="1:16" x14ac:dyDescent="0.2">
      <c r="A74" s="98"/>
      <c r="B74" s="18"/>
      <c r="C74" s="98" t="s">
        <v>181</v>
      </c>
      <c r="D74" s="18"/>
      <c r="E74" s="98" t="s">
        <v>182</v>
      </c>
      <c r="F74" s="18"/>
      <c r="G74" s="18"/>
      <c r="H74" s="18"/>
      <c r="I74" s="18"/>
      <c r="J74" s="18"/>
      <c r="K74" s="99">
        <v>10050</v>
      </c>
      <c r="L74" s="18"/>
      <c r="M74" s="99">
        <v>5019.0200000000004</v>
      </c>
      <c r="N74" s="18"/>
      <c r="O74" s="100">
        <v>49.94</v>
      </c>
      <c r="P74" s="18"/>
    </row>
    <row r="75" spans="1:16" x14ac:dyDescent="0.2">
      <c r="A75" s="92" t="s">
        <v>2</v>
      </c>
      <c r="B75" s="18"/>
      <c r="C75" s="92" t="s">
        <v>95</v>
      </c>
      <c r="D75" s="18"/>
      <c r="E75" s="18"/>
      <c r="F75" s="18"/>
      <c r="G75" s="18"/>
      <c r="H75" s="18"/>
      <c r="I75" s="18"/>
      <c r="J75" s="18"/>
      <c r="K75" s="93">
        <v>10050</v>
      </c>
      <c r="L75" s="18"/>
      <c r="M75" s="93">
        <v>5019.0200000000004</v>
      </c>
      <c r="N75" s="18"/>
      <c r="O75" s="94">
        <v>49.94</v>
      </c>
      <c r="P75" s="18"/>
    </row>
    <row r="76" spans="1:16" x14ac:dyDescent="0.2">
      <c r="A76" s="92" t="s">
        <v>2</v>
      </c>
      <c r="B76" s="18"/>
      <c r="C76" s="92" t="s">
        <v>96</v>
      </c>
      <c r="D76" s="18"/>
      <c r="E76" s="18"/>
      <c r="F76" s="18"/>
      <c r="G76" s="18"/>
      <c r="H76" s="18"/>
      <c r="I76" s="18"/>
      <c r="J76" s="18"/>
      <c r="K76" s="93">
        <v>10050</v>
      </c>
      <c r="L76" s="18"/>
      <c r="M76" s="93">
        <v>5019.0200000000004</v>
      </c>
      <c r="N76" s="18"/>
      <c r="O76" s="94">
        <v>49.94</v>
      </c>
      <c r="P76" s="18"/>
    </row>
    <row r="77" spans="1:16" x14ac:dyDescent="0.2">
      <c r="A77" s="95" t="s">
        <v>2</v>
      </c>
      <c r="B77" s="18"/>
      <c r="C77" s="95" t="s">
        <v>135</v>
      </c>
      <c r="D77" s="18"/>
      <c r="E77" s="95" t="s">
        <v>136</v>
      </c>
      <c r="F77" s="18"/>
      <c r="G77" s="18"/>
      <c r="H77" s="18"/>
      <c r="I77" s="18"/>
      <c r="J77" s="18"/>
      <c r="K77" s="96">
        <v>10050</v>
      </c>
      <c r="L77" s="18"/>
      <c r="M77" s="96">
        <v>5019.0200000000004</v>
      </c>
      <c r="N77" s="18"/>
      <c r="O77" s="97">
        <v>49.94</v>
      </c>
      <c r="P77" s="18"/>
    </row>
    <row r="78" spans="1:16" x14ac:dyDescent="0.2">
      <c r="A78" s="44" t="s">
        <v>2</v>
      </c>
      <c r="B78" s="18"/>
      <c r="C78" s="44" t="s">
        <v>183</v>
      </c>
      <c r="D78" s="18"/>
      <c r="E78" s="44" t="s">
        <v>184</v>
      </c>
      <c r="F78" s="18"/>
      <c r="G78" s="18"/>
      <c r="H78" s="18"/>
      <c r="I78" s="18"/>
      <c r="J78" s="18"/>
      <c r="K78" s="31" t="s">
        <v>2</v>
      </c>
      <c r="L78" s="18"/>
      <c r="M78" s="31">
        <v>5019.0200000000004</v>
      </c>
      <c r="N78" s="18"/>
      <c r="O78" s="33" t="s">
        <v>2</v>
      </c>
      <c r="P78" s="18"/>
    </row>
    <row r="79" spans="1:16" x14ac:dyDescent="0.2">
      <c r="A79" s="101" t="s">
        <v>2</v>
      </c>
      <c r="B79" s="18"/>
      <c r="C79" s="101" t="s">
        <v>185</v>
      </c>
      <c r="D79" s="18"/>
      <c r="E79" s="101" t="s">
        <v>186</v>
      </c>
      <c r="F79" s="18"/>
      <c r="G79" s="18"/>
      <c r="H79" s="18"/>
      <c r="I79" s="18"/>
      <c r="J79" s="18"/>
      <c r="K79" s="102">
        <v>203000</v>
      </c>
      <c r="L79" s="18"/>
      <c r="M79" s="102">
        <v>2500</v>
      </c>
      <c r="N79" s="18"/>
      <c r="O79" s="103">
        <v>1.23</v>
      </c>
      <c r="P79" s="18"/>
    </row>
    <row r="80" spans="1:16" x14ac:dyDescent="0.2">
      <c r="A80" s="98"/>
      <c r="B80" s="18"/>
      <c r="C80" s="98" t="s">
        <v>187</v>
      </c>
      <c r="D80" s="18"/>
      <c r="E80" s="98" t="s">
        <v>188</v>
      </c>
      <c r="F80" s="18"/>
      <c r="G80" s="18"/>
      <c r="H80" s="18"/>
      <c r="I80" s="18"/>
      <c r="J80" s="18"/>
      <c r="K80" s="99">
        <v>203000</v>
      </c>
      <c r="L80" s="18"/>
      <c r="M80" s="99">
        <v>2500</v>
      </c>
      <c r="N80" s="18"/>
      <c r="O80" s="100">
        <v>1.23</v>
      </c>
      <c r="P80" s="18"/>
    </row>
    <row r="81" spans="1:16" x14ac:dyDescent="0.2">
      <c r="A81" s="92" t="s">
        <v>2</v>
      </c>
      <c r="B81" s="18"/>
      <c r="C81" s="92" t="s">
        <v>95</v>
      </c>
      <c r="D81" s="18"/>
      <c r="E81" s="18"/>
      <c r="F81" s="18"/>
      <c r="G81" s="18"/>
      <c r="H81" s="18"/>
      <c r="I81" s="18"/>
      <c r="J81" s="18"/>
      <c r="K81" s="93">
        <v>203000</v>
      </c>
      <c r="L81" s="18"/>
      <c r="M81" s="93">
        <v>2500</v>
      </c>
      <c r="N81" s="18"/>
      <c r="O81" s="94">
        <v>1.23</v>
      </c>
      <c r="P81" s="18"/>
    </row>
    <row r="82" spans="1:16" x14ac:dyDescent="0.2">
      <c r="A82" s="92" t="s">
        <v>2</v>
      </c>
      <c r="B82" s="18"/>
      <c r="C82" s="92" t="s">
        <v>96</v>
      </c>
      <c r="D82" s="18"/>
      <c r="E82" s="18"/>
      <c r="F82" s="18"/>
      <c r="G82" s="18"/>
      <c r="H82" s="18"/>
      <c r="I82" s="18"/>
      <c r="J82" s="18"/>
      <c r="K82" s="93">
        <v>203000</v>
      </c>
      <c r="L82" s="18"/>
      <c r="M82" s="93">
        <v>2500</v>
      </c>
      <c r="N82" s="18"/>
      <c r="O82" s="94">
        <v>1.23</v>
      </c>
      <c r="P82" s="18"/>
    </row>
    <row r="83" spans="1:16" x14ac:dyDescent="0.2">
      <c r="A83" s="95" t="s">
        <v>2</v>
      </c>
      <c r="B83" s="18"/>
      <c r="C83" s="95" t="s">
        <v>135</v>
      </c>
      <c r="D83" s="18"/>
      <c r="E83" s="95" t="s">
        <v>136</v>
      </c>
      <c r="F83" s="18"/>
      <c r="G83" s="18"/>
      <c r="H83" s="18"/>
      <c r="I83" s="18"/>
      <c r="J83" s="18"/>
      <c r="K83" s="96">
        <v>3000</v>
      </c>
      <c r="L83" s="18"/>
      <c r="M83" s="96">
        <v>2500</v>
      </c>
      <c r="N83" s="18"/>
      <c r="O83" s="97">
        <v>83.33</v>
      </c>
      <c r="P83" s="18"/>
    </row>
    <row r="84" spans="1:16" x14ac:dyDescent="0.2">
      <c r="A84" s="44" t="s">
        <v>2</v>
      </c>
      <c r="B84" s="18"/>
      <c r="C84" s="44" t="s">
        <v>159</v>
      </c>
      <c r="D84" s="18"/>
      <c r="E84" s="44" t="s">
        <v>160</v>
      </c>
      <c r="F84" s="18"/>
      <c r="G84" s="18"/>
      <c r="H84" s="18"/>
      <c r="I84" s="18"/>
      <c r="J84" s="18"/>
      <c r="K84" s="31" t="s">
        <v>2</v>
      </c>
      <c r="L84" s="18"/>
      <c r="M84" s="31">
        <v>2500</v>
      </c>
      <c r="N84" s="18"/>
      <c r="O84" s="33" t="s">
        <v>2</v>
      </c>
      <c r="P84" s="18"/>
    </row>
    <row r="85" spans="1:16" x14ac:dyDescent="0.2">
      <c r="A85" s="95" t="s">
        <v>2</v>
      </c>
      <c r="B85" s="18"/>
      <c r="C85" s="95" t="s">
        <v>189</v>
      </c>
      <c r="D85" s="18"/>
      <c r="E85" s="95" t="s">
        <v>190</v>
      </c>
      <c r="F85" s="18"/>
      <c r="G85" s="18"/>
      <c r="H85" s="18"/>
      <c r="I85" s="18"/>
      <c r="J85" s="18"/>
      <c r="K85" s="96">
        <v>200000</v>
      </c>
      <c r="L85" s="18"/>
      <c r="M85" s="96">
        <v>0</v>
      </c>
      <c r="N85" s="18"/>
      <c r="O85" s="97">
        <v>0</v>
      </c>
      <c r="P85" s="18"/>
    </row>
    <row r="86" spans="1:16" x14ac:dyDescent="0.2">
      <c r="A86" s="101" t="s">
        <v>2</v>
      </c>
      <c r="B86" s="18"/>
      <c r="C86" s="101" t="s">
        <v>191</v>
      </c>
      <c r="D86" s="18"/>
      <c r="E86" s="101" t="s">
        <v>192</v>
      </c>
      <c r="F86" s="18"/>
      <c r="G86" s="18"/>
      <c r="H86" s="18"/>
      <c r="I86" s="18"/>
      <c r="J86" s="18"/>
      <c r="K86" s="102">
        <v>19270</v>
      </c>
      <c r="L86" s="18"/>
      <c r="M86" s="102">
        <v>5285</v>
      </c>
      <c r="N86" s="18"/>
      <c r="O86" s="103">
        <v>27.43</v>
      </c>
      <c r="P86" s="18"/>
    </row>
    <row r="87" spans="1:16" x14ac:dyDescent="0.2">
      <c r="A87" s="98"/>
      <c r="B87" s="18"/>
      <c r="C87" s="98" t="s">
        <v>193</v>
      </c>
      <c r="D87" s="18"/>
      <c r="E87" s="98" t="s">
        <v>194</v>
      </c>
      <c r="F87" s="18"/>
      <c r="G87" s="18"/>
      <c r="H87" s="18"/>
      <c r="I87" s="18"/>
      <c r="J87" s="18"/>
      <c r="K87" s="99">
        <v>19270</v>
      </c>
      <c r="L87" s="18"/>
      <c r="M87" s="99">
        <v>5285</v>
      </c>
      <c r="N87" s="18"/>
      <c r="O87" s="100">
        <v>27.43</v>
      </c>
      <c r="P87" s="18"/>
    </row>
    <row r="88" spans="1:16" x14ac:dyDescent="0.2">
      <c r="A88" s="92" t="s">
        <v>2</v>
      </c>
      <c r="B88" s="18"/>
      <c r="C88" s="92" t="s">
        <v>97</v>
      </c>
      <c r="D88" s="18"/>
      <c r="E88" s="18"/>
      <c r="F88" s="18"/>
      <c r="G88" s="18"/>
      <c r="H88" s="18"/>
      <c r="I88" s="18"/>
      <c r="J88" s="18"/>
      <c r="K88" s="93">
        <v>2400</v>
      </c>
      <c r="L88" s="18"/>
      <c r="M88" s="93">
        <v>0</v>
      </c>
      <c r="N88" s="18"/>
      <c r="O88" s="94">
        <v>0</v>
      </c>
      <c r="P88" s="18"/>
    </row>
    <row r="89" spans="1:16" x14ac:dyDescent="0.2">
      <c r="A89" s="92" t="s">
        <v>2</v>
      </c>
      <c r="B89" s="18"/>
      <c r="C89" s="92" t="s">
        <v>98</v>
      </c>
      <c r="D89" s="18"/>
      <c r="E89" s="18"/>
      <c r="F89" s="18"/>
      <c r="G89" s="18"/>
      <c r="H89" s="18"/>
      <c r="I89" s="18"/>
      <c r="J89" s="18"/>
      <c r="K89" s="93">
        <v>2400</v>
      </c>
      <c r="L89" s="18"/>
      <c r="M89" s="93">
        <v>0</v>
      </c>
      <c r="N89" s="18"/>
      <c r="O89" s="94">
        <v>0</v>
      </c>
      <c r="P89" s="18"/>
    </row>
    <row r="90" spans="1:16" x14ac:dyDescent="0.2">
      <c r="A90" s="95" t="s">
        <v>2</v>
      </c>
      <c r="B90" s="18"/>
      <c r="C90" s="95" t="s">
        <v>195</v>
      </c>
      <c r="D90" s="18"/>
      <c r="E90" s="95" t="s">
        <v>196</v>
      </c>
      <c r="F90" s="18"/>
      <c r="G90" s="18"/>
      <c r="H90" s="18"/>
      <c r="I90" s="18"/>
      <c r="J90" s="18"/>
      <c r="K90" s="96">
        <v>2400</v>
      </c>
      <c r="L90" s="18"/>
      <c r="M90" s="96">
        <v>0</v>
      </c>
      <c r="N90" s="18"/>
      <c r="O90" s="97">
        <v>0</v>
      </c>
      <c r="P90" s="18"/>
    </row>
    <row r="91" spans="1:16" x14ac:dyDescent="0.2">
      <c r="A91" s="92" t="s">
        <v>2</v>
      </c>
      <c r="B91" s="18"/>
      <c r="C91" s="92" t="s">
        <v>99</v>
      </c>
      <c r="D91" s="18"/>
      <c r="E91" s="18"/>
      <c r="F91" s="18"/>
      <c r="G91" s="18"/>
      <c r="H91" s="18"/>
      <c r="I91" s="18"/>
      <c r="J91" s="18"/>
      <c r="K91" s="93">
        <v>2400</v>
      </c>
      <c r="L91" s="18"/>
      <c r="M91" s="93">
        <v>0</v>
      </c>
      <c r="N91" s="18"/>
      <c r="O91" s="94">
        <v>0</v>
      </c>
      <c r="P91" s="18"/>
    </row>
    <row r="92" spans="1:16" x14ac:dyDescent="0.2">
      <c r="A92" s="92" t="s">
        <v>2</v>
      </c>
      <c r="B92" s="18"/>
      <c r="C92" s="92" t="s">
        <v>100</v>
      </c>
      <c r="D92" s="18"/>
      <c r="E92" s="18"/>
      <c r="F92" s="18"/>
      <c r="G92" s="18"/>
      <c r="H92" s="18"/>
      <c r="I92" s="18"/>
      <c r="J92" s="18"/>
      <c r="K92" s="93">
        <v>2400</v>
      </c>
      <c r="L92" s="18"/>
      <c r="M92" s="93">
        <v>0</v>
      </c>
      <c r="N92" s="18"/>
      <c r="O92" s="94">
        <v>0</v>
      </c>
      <c r="P92" s="18"/>
    </row>
    <row r="93" spans="1:16" x14ac:dyDescent="0.2">
      <c r="A93" s="95" t="s">
        <v>2</v>
      </c>
      <c r="B93" s="18"/>
      <c r="C93" s="95" t="s">
        <v>195</v>
      </c>
      <c r="D93" s="18"/>
      <c r="E93" s="95" t="s">
        <v>196</v>
      </c>
      <c r="F93" s="18"/>
      <c r="G93" s="18"/>
      <c r="H93" s="18"/>
      <c r="I93" s="18"/>
      <c r="J93" s="18"/>
      <c r="K93" s="96">
        <v>2400</v>
      </c>
      <c r="L93" s="18"/>
      <c r="M93" s="96">
        <v>0</v>
      </c>
      <c r="N93" s="18"/>
      <c r="O93" s="97">
        <v>0</v>
      </c>
      <c r="P93" s="18"/>
    </row>
    <row r="94" spans="1:16" x14ac:dyDescent="0.2">
      <c r="A94" s="92" t="s">
        <v>2</v>
      </c>
      <c r="B94" s="18"/>
      <c r="C94" s="92" t="s">
        <v>101</v>
      </c>
      <c r="D94" s="18"/>
      <c r="E94" s="18"/>
      <c r="F94" s="18"/>
      <c r="G94" s="18"/>
      <c r="H94" s="18"/>
      <c r="I94" s="18"/>
      <c r="J94" s="18"/>
      <c r="K94" s="93">
        <v>4470</v>
      </c>
      <c r="L94" s="18"/>
      <c r="M94" s="93">
        <v>5285</v>
      </c>
      <c r="N94" s="18"/>
      <c r="O94" s="94">
        <v>118.23</v>
      </c>
      <c r="P94" s="18"/>
    </row>
    <row r="95" spans="1:16" x14ac:dyDescent="0.2">
      <c r="A95" s="92" t="s">
        <v>2</v>
      </c>
      <c r="B95" s="18"/>
      <c r="C95" s="92" t="s">
        <v>102</v>
      </c>
      <c r="D95" s="18"/>
      <c r="E95" s="18"/>
      <c r="F95" s="18"/>
      <c r="G95" s="18"/>
      <c r="H95" s="18"/>
      <c r="I95" s="18"/>
      <c r="J95" s="18"/>
      <c r="K95" s="93">
        <v>4470</v>
      </c>
      <c r="L95" s="18"/>
      <c r="M95" s="93">
        <v>5285</v>
      </c>
      <c r="N95" s="18"/>
      <c r="O95" s="94">
        <v>118.23</v>
      </c>
      <c r="P95" s="18"/>
    </row>
    <row r="96" spans="1:16" x14ac:dyDescent="0.2">
      <c r="A96" s="95" t="s">
        <v>2</v>
      </c>
      <c r="B96" s="18"/>
      <c r="C96" s="95" t="s">
        <v>195</v>
      </c>
      <c r="D96" s="18"/>
      <c r="E96" s="95" t="s">
        <v>196</v>
      </c>
      <c r="F96" s="18"/>
      <c r="G96" s="18"/>
      <c r="H96" s="18"/>
      <c r="I96" s="18"/>
      <c r="J96" s="18"/>
      <c r="K96" s="96">
        <v>4470</v>
      </c>
      <c r="L96" s="18"/>
      <c r="M96" s="96">
        <v>5285</v>
      </c>
      <c r="N96" s="18"/>
      <c r="O96" s="97">
        <v>118.23</v>
      </c>
      <c r="P96" s="18"/>
    </row>
    <row r="97" spans="1:16" x14ac:dyDescent="0.2">
      <c r="A97" s="44" t="s">
        <v>2</v>
      </c>
      <c r="B97" s="18"/>
      <c r="C97" s="44" t="s">
        <v>197</v>
      </c>
      <c r="D97" s="18"/>
      <c r="E97" s="44" t="s">
        <v>198</v>
      </c>
      <c r="F97" s="18"/>
      <c r="G97" s="18"/>
      <c r="H97" s="18"/>
      <c r="I97" s="18"/>
      <c r="J97" s="18"/>
      <c r="K97" s="31" t="s">
        <v>2</v>
      </c>
      <c r="L97" s="18"/>
      <c r="M97" s="31">
        <v>5285</v>
      </c>
      <c r="N97" s="18"/>
      <c r="O97" s="33" t="s">
        <v>2</v>
      </c>
      <c r="P97" s="18"/>
    </row>
    <row r="98" spans="1:16" x14ac:dyDescent="0.2">
      <c r="A98" s="92" t="s">
        <v>2</v>
      </c>
      <c r="B98" s="18"/>
      <c r="C98" s="92" t="s">
        <v>104</v>
      </c>
      <c r="D98" s="18"/>
      <c r="E98" s="18"/>
      <c r="F98" s="18"/>
      <c r="G98" s="18"/>
      <c r="H98" s="18"/>
      <c r="I98" s="18"/>
      <c r="J98" s="18"/>
      <c r="K98" s="93">
        <v>10000</v>
      </c>
      <c r="L98" s="18"/>
      <c r="M98" s="93">
        <v>0</v>
      </c>
      <c r="N98" s="18"/>
      <c r="O98" s="94">
        <v>0</v>
      </c>
      <c r="P98" s="18"/>
    </row>
    <row r="99" spans="1:16" x14ac:dyDescent="0.2">
      <c r="A99" s="92" t="s">
        <v>2</v>
      </c>
      <c r="B99" s="18"/>
      <c r="C99" s="92" t="s">
        <v>105</v>
      </c>
      <c r="D99" s="18"/>
      <c r="E99" s="18"/>
      <c r="F99" s="18"/>
      <c r="G99" s="18"/>
      <c r="H99" s="18"/>
      <c r="I99" s="18"/>
      <c r="J99" s="18"/>
      <c r="K99" s="93">
        <v>10000</v>
      </c>
      <c r="L99" s="18"/>
      <c r="M99" s="93">
        <v>0</v>
      </c>
      <c r="N99" s="18"/>
      <c r="O99" s="94">
        <v>0</v>
      </c>
      <c r="P99" s="18"/>
    </row>
    <row r="100" spans="1:16" x14ac:dyDescent="0.2">
      <c r="A100" s="95" t="s">
        <v>2</v>
      </c>
      <c r="B100" s="18"/>
      <c r="C100" s="95" t="s">
        <v>195</v>
      </c>
      <c r="D100" s="18"/>
      <c r="E100" s="95" t="s">
        <v>196</v>
      </c>
      <c r="F100" s="18"/>
      <c r="G100" s="18"/>
      <c r="H100" s="18"/>
      <c r="I100" s="18"/>
      <c r="J100" s="18"/>
      <c r="K100" s="96">
        <v>10000</v>
      </c>
      <c r="L100" s="18"/>
      <c r="M100" s="96">
        <v>0</v>
      </c>
      <c r="N100" s="18"/>
      <c r="O100" s="97">
        <v>0</v>
      </c>
      <c r="P100" s="18"/>
    </row>
  </sheetData>
  <mergeCells count="523">
    <mergeCell ref="A2:B2"/>
    <mergeCell ref="A3:B3"/>
    <mergeCell ref="A4:B4"/>
    <mergeCell ref="A5:B5"/>
    <mergeCell ref="A6:P6"/>
    <mergeCell ref="O1:P1"/>
    <mergeCell ref="O2:P2"/>
    <mergeCell ref="A7:P7"/>
    <mergeCell ref="A8:P8"/>
    <mergeCell ref="K9:L9"/>
    <mergeCell ref="M9:N9"/>
    <mergeCell ref="O9:P9"/>
    <mergeCell ref="A9:B9"/>
    <mergeCell ref="C9:J9"/>
    <mergeCell ref="K10:L10"/>
    <mergeCell ref="M10:N10"/>
    <mergeCell ref="O10:P10"/>
    <mergeCell ref="A10:B10"/>
    <mergeCell ref="C10:J10"/>
    <mergeCell ref="K11:L11"/>
    <mergeCell ref="M11:N11"/>
    <mergeCell ref="O11:P11"/>
    <mergeCell ref="A11:B11"/>
    <mergeCell ref="C11:D11"/>
    <mergeCell ref="E11:J11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4:B14"/>
    <mergeCell ref="C14:J14"/>
    <mergeCell ref="K14:L14"/>
    <mergeCell ref="M14:N14"/>
    <mergeCell ref="O14:P14"/>
    <mergeCell ref="A15:B15"/>
    <mergeCell ref="C15:J15"/>
    <mergeCell ref="K15:L15"/>
    <mergeCell ref="M15:N15"/>
    <mergeCell ref="O15:P15"/>
    <mergeCell ref="A16:B16"/>
    <mergeCell ref="C16:J16"/>
    <mergeCell ref="K16:L16"/>
    <mergeCell ref="M16:N16"/>
    <mergeCell ref="O16:P16"/>
    <mergeCell ref="A17:B17"/>
    <mergeCell ref="C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9:B19"/>
    <mergeCell ref="C19:J19"/>
    <mergeCell ref="K19:L19"/>
    <mergeCell ref="M19:N19"/>
    <mergeCell ref="O19:P19"/>
    <mergeCell ref="A20:B20"/>
    <mergeCell ref="C20:J20"/>
    <mergeCell ref="K20:L20"/>
    <mergeCell ref="M20:N20"/>
    <mergeCell ref="O20:P20"/>
    <mergeCell ref="A21:B21"/>
    <mergeCell ref="C21:J21"/>
    <mergeCell ref="K21:L21"/>
    <mergeCell ref="M21:N21"/>
    <mergeCell ref="O21:P21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4:B24"/>
    <mergeCell ref="C24:J24"/>
    <mergeCell ref="K24:L24"/>
    <mergeCell ref="M24:N24"/>
    <mergeCell ref="O24:P24"/>
    <mergeCell ref="A25:B25"/>
    <mergeCell ref="C25:J25"/>
    <mergeCell ref="K25:L25"/>
    <mergeCell ref="M25:N25"/>
    <mergeCell ref="O25:P25"/>
    <mergeCell ref="A26:B26"/>
    <mergeCell ref="C26:J26"/>
    <mergeCell ref="K26:L26"/>
    <mergeCell ref="M26:N26"/>
    <mergeCell ref="O26:P26"/>
    <mergeCell ref="A27:B27"/>
    <mergeCell ref="C27:D27"/>
    <mergeCell ref="E27:J27"/>
    <mergeCell ref="K27:L27"/>
    <mergeCell ref="M27:N27"/>
    <mergeCell ref="O27:P27"/>
    <mergeCell ref="A28:B28"/>
    <mergeCell ref="C28:D28"/>
    <mergeCell ref="E28:J28"/>
    <mergeCell ref="K28:L28"/>
    <mergeCell ref="M28:N28"/>
    <mergeCell ref="O28:P28"/>
    <mergeCell ref="A29:B29"/>
    <mergeCell ref="C29:J29"/>
    <mergeCell ref="K29:L29"/>
    <mergeCell ref="M29:N29"/>
    <mergeCell ref="O29:P29"/>
    <mergeCell ref="A30:B30"/>
    <mergeCell ref="C30:J30"/>
    <mergeCell ref="K30:L30"/>
    <mergeCell ref="M30:N30"/>
    <mergeCell ref="O30:P30"/>
    <mergeCell ref="A31:B31"/>
    <mergeCell ref="C31:D31"/>
    <mergeCell ref="E31:J31"/>
    <mergeCell ref="K31:L31"/>
    <mergeCell ref="M31:N31"/>
    <mergeCell ref="O31:P31"/>
    <mergeCell ref="A32:B32"/>
    <mergeCell ref="C32:D32"/>
    <mergeCell ref="E32:J32"/>
    <mergeCell ref="K32:L32"/>
    <mergeCell ref="M32:N32"/>
    <mergeCell ref="O32:P32"/>
    <mergeCell ref="A33:B33"/>
    <mergeCell ref="C33:D33"/>
    <mergeCell ref="E33:J33"/>
    <mergeCell ref="K33:L33"/>
    <mergeCell ref="M33:N33"/>
    <mergeCell ref="O33:P33"/>
    <mergeCell ref="A34:B34"/>
    <mergeCell ref="C34:D34"/>
    <mergeCell ref="E34:J34"/>
    <mergeCell ref="K34:L34"/>
    <mergeCell ref="M34:N34"/>
    <mergeCell ref="O34:P34"/>
    <mergeCell ref="A35:B35"/>
    <mergeCell ref="C35:D35"/>
    <mergeCell ref="E35:J35"/>
    <mergeCell ref="K35:L35"/>
    <mergeCell ref="M35:N35"/>
    <mergeCell ref="O35:P35"/>
    <mergeCell ref="A36:B36"/>
    <mergeCell ref="C36:D36"/>
    <mergeCell ref="E36:J36"/>
    <mergeCell ref="K36:L36"/>
    <mergeCell ref="M36:N36"/>
    <mergeCell ref="O36:P36"/>
    <mergeCell ref="A37:B37"/>
    <mergeCell ref="C37:D37"/>
    <mergeCell ref="E37:J37"/>
    <mergeCell ref="K37:L37"/>
    <mergeCell ref="M37:N37"/>
    <mergeCell ref="O37:P37"/>
    <mergeCell ref="A38:B38"/>
    <mergeCell ref="C38:D38"/>
    <mergeCell ref="E38:J38"/>
    <mergeCell ref="K38:L38"/>
    <mergeCell ref="M38:N38"/>
    <mergeCell ref="O38:P38"/>
    <mergeCell ref="A39:B39"/>
    <mergeCell ref="C39:D39"/>
    <mergeCell ref="E39:J39"/>
    <mergeCell ref="K39:L39"/>
    <mergeCell ref="M39:N39"/>
    <mergeCell ref="O39:P39"/>
    <mergeCell ref="A40:B40"/>
    <mergeCell ref="C40:D40"/>
    <mergeCell ref="E40:J40"/>
    <mergeCell ref="K40:L40"/>
    <mergeCell ref="M40:N40"/>
    <mergeCell ref="O40:P40"/>
    <mergeCell ref="A41:B41"/>
    <mergeCell ref="C41:D41"/>
    <mergeCell ref="E41:J41"/>
    <mergeCell ref="K41:L41"/>
    <mergeCell ref="M41:N41"/>
    <mergeCell ref="O41:P41"/>
    <mergeCell ref="A42:B42"/>
    <mergeCell ref="C42:D42"/>
    <mergeCell ref="E42:J42"/>
    <mergeCell ref="K42:L42"/>
    <mergeCell ref="M42:N42"/>
    <mergeCell ref="O42:P42"/>
    <mergeCell ref="A43:B43"/>
    <mergeCell ref="C43:D43"/>
    <mergeCell ref="E43:J43"/>
    <mergeCell ref="K43:L43"/>
    <mergeCell ref="M43:N43"/>
    <mergeCell ref="O43:P43"/>
    <mergeCell ref="A44:B44"/>
    <mergeCell ref="C44:D44"/>
    <mergeCell ref="E44:J44"/>
    <mergeCell ref="K44:L44"/>
    <mergeCell ref="M44:N44"/>
    <mergeCell ref="O44:P44"/>
    <mergeCell ref="A45:B45"/>
    <mergeCell ref="C45:D45"/>
    <mergeCell ref="E45:J45"/>
    <mergeCell ref="K45:L45"/>
    <mergeCell ref="M45:N45"/>
    <mergeCell ref="O45:P45"/>
    <mergeCell ref="A46:B46"/>
    <mergeCell ref="C46:D46"/>
    <mergeCell ref="E46:J46"/>
    <mergeCell ref="K46:L46"/>
    <mergeCell ref="M46:N46"/>
    <mergeCell ref="O46:P46"/>
    <mergeCell ref="A47:B47"/>
    <mergeCell ref="C47:D47"/>
    <mergeCell ref="E47:J47"/>
    <mergeCell ref="K47:L47"/>
    <mergeCell ref="M47:N47"/>
    <mergeCell ref="O47:P47"/>
    <mergeCell ref="A48:B48"/>
    <mergeCell ref="C48:D48"/>
    <mergeCell ref="E48:J48"/>
    <mergeCell ref="K48:L48"/>
    <mergeCell ref="M48:N48"/>
    <mergeCell ref="O48:P48"/>
    <mergeCell ref="A49:B49"/>
    <mergeCell ref="C49:D49"/>
    <mergeCell ref="E49:J49"/>
    <mergeCell ref="K49:L49"/>
    <mergeCell ref="M49:N49"/>
    <mergeCell ref="O49:P49"/>
    <mergeCell ref="A50:B50"/>
    <mergeCell ref="C50:D50"/>
    <mergeCell ref="E50:J50"/>
    <mergeCell ref="K50:L50"/>
    <mergeCell ref="M50:N50"/>
    <mergeCell ref="O50:P50"/>
    <mergeCell ref="A51:B51"/>
    <mergeCell ref="C51:D51"/>
    <mergeCell ref="E51:J51"/>
    <mergeCell ref="K51:L51"/>
    <mergeCell ref="M51:N51"/>
    <mergeCell ref="O51:P51"/>
    <mergeCell ref="A52:B52"/>
    <mergeCell ref="C52:D52"/>
    <mergeCell ref="E52:J52"/>
    <mergeCell ref="K52:L52"/>
    <mergeCell ref="M52:N52"/>
    <mergeCell ref="O52:P52"/>
    <mergeCell ref="A53:B53"/>
    <mergeCell ref="C53:D53"/>
    <mergeCell ref="E53:J53"/>
    <mergeCell ref="K53:L53"/>
    <mergeCell ref="M53:N53"/>
    <mergeCell ref="O53:P53"/>
    <mergeCell ref="A54:B54"/>
    <mergeCell ref="C54:D54"/>
    <mergeCell ref="E54:J54"/>
    <mergeCell ref="K54:L54"/>
    <mergeCell ref="M54:N54"/>
    <mergeCell ref="O54:P54"/>
    <mergeCell ref="A55:B55"/>
    <mergeCell ref="C55:J55"/>
    <mergeCell ref="K55:L55"/>
    <mergeCell ref="M55:N55"/>
    <mergeCell ref="O55:P55"/>
    <mergeCell ref="A56:B56"/>
    <mergeCell ref="C56:J56"/>
    <mergeCell ref="K56:L56"/>
    <mergeCell ref="M56:N56"/>
    <mergeCell ref="O56:P56"/>
    <mergeCell ref="A57:B57"/>
    <mergeCell ref="C57:D57"/>
    <mergeCell ref="E57:J57"/>
    <mergeCell ref="K57:L57"/>
    <mergeCell ref="M57:N57"/>
    <mergeCell ref="O57:P57"/>
    <mergeCell ref="A58:B58"/>
    <mergeCell ref="C58:D58"/>
    <mergeCell ref="E58:J58"/>
    <mergeCell ref="K58:L58"/>
    <mergeCell ref="M58:N58"/>
    <mergeCell ref="O58:P58"/>
    <mergeCell ref="A59:B59"/>
    <mergeCell ref="C59:D59"/>
    <mergeCell ref="E59:J59"/>
    <mergeCell ref="K59:L59"/>
    <mergeCell ref="M59:N59"/>
    <mergeCell ref="O59:P59"/>
    <mergeCell ref="A60:B60"/>
    <mergeCell ref="C60:D60"/>
    <mergeCell ref="E60:J60"/>
    <mergeCell ref="K60:L60"/>
    <mergeCell ref="M60:N60"/>
    <mergeCell ref="O60:P60"/>
    <mergeCell ref="A61:B61"/>
    <mergeCell ref="C61:D61"/>
    <mergeCell ref="E61:J61"/>
    <mergeCell ref="K61:L61"/>
    <mergeCell ref="M61:N61"/>
    <mergeCell ref="O61:P61"/>
    <mergeCell ref="A62:B62"/>
    <mergeCell ref="C62:D62"/>
    <mergeCell ref="E62:J62"/>
    <mergeCell ref="K62:L62"/>
    <mergeCell ref="M62:N62"/>
    <mergeCell ref="O62:P62"/>
    <mergeCell ref="A63:B63"/>
    <mergeCell ref="C63:D63"/>
    <mergeCell ref="E63:J63"/>
    <mergeCell ref="K63:L63"/>
    <mergeCell ref="M63:N63"/>
    <mergeCell ref="O63:P63"/>
    <mergeCell ref="A64:B64"/>
    <mergeCell ref="C64:D64"/>
    <mergeCell ref="E64:J64"/>
    <mergeCell ref="K64:L64"/>
    <mergeCell ref="M64:N64"/>
    <mergeCell ref="O64:P64"/>
    <mergeCell ref="A65:B65"/>
    <mergeCell ref="C65:J65"/>
    <mergeCell ref="K65:L65"/>
    <mergeCell ref="M65:N65"/>
    <mergeCell ref="O65:P65"/>
    <mergeCell ref="A66:B66"/>
    <mergeCell ref="C66:J66"/>
    <mergeCell ref="K66:L66"/>
    <mergeCell ref="M66:N66"/>
    <mergeCell ref="O66:P66"/>
    <mergeCell ref="A67:B67"/>
    <mergeCell ref="C67:D67"/>
    <mergeCell ref="E67:J67"/>
    <mergeCell ref="K67:L67"/>
    <mergeCell ref="M67:N67"/>
    <mergeCell ref="O67:P67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70:B70"/>
    <mergeCell ref="C70:J70"/>
    <mergeCell ref="K70:L70"/>
    <mergeCell ref="M70:N70"/>
    <mergeCell ref="O70:P70"/>
    <mergeCell ref="A71:B71"/>
    <mergeCell ref="C71:J71"/>
    <mergeCell ref="K71:L71"/>
    <mergeCell ref="M71:N71"/>
    <mergeCell ref="O71:P71"/>
    <mergeCell ref="A72:B72"/>
    <mergeCell ref="C72:D72"/>
    <mergeCell ref="E72:J72"/>
    <mergeCell ref="K72:L72"/>
    <mergeCell ref="M72:N72"/>
    <mergeCell ref="O72:P72"/>
    <mergeCell ref="A73:B73"/>
    <mergeCell ref="C73:D73"/>
    <mergeCell ref="E73:J73"/>
    <mergeCell ref="K73:L73"/>
    <mergeCell ref="M73:N73"/>
    <mergeCell ref="O73:P73"/>
    <mergeCell ref="A74:B74"/>
    <mergeCell ref="C74:D74"/>
    <mergeCell ref="E74:J74"/>
    <mergeCell ref="K74:L74"/>
    <mergeCell ref="M74:N74"/>
    <mergeCell ref="O74:P74"/>
    <mergeCell ref="A75:B75"/>
    <mergeCell ref="C75:J75"/>
    <mergeCell ref="K75:L75"/>
    <mergeCell ref="M75:N75"/>
    <mergeCell ref="O75:P75"/>
    <mergeCell ref="A76:B76"/>
    <mergeCell ref="C76:J76"/>
    <mergeCell ref="K76:L76"/>
    <mergeCell ref="M76:N76"/>
    <mergeCell ref="O76:P76"/>
    <mergeCell ref="A77:B77"/>
    <mergeCell ref="C77:D77"/>
    <mergeCell ref="E77:J77"/>
    <mergeCell ref="K77:L77"/>
    <mergeCell ref="M77:N77"/>
    <mergeCell ref="O77:P77"/>
    <mergeCell ref="A78:B78"/>
    <mergeCell ref="C78:D78"/>
    <mergeCell ref="E78:J78"/>
    <mergeCell ref="K78:L78"/>
    <mergeCell ref="M78:N78"/>
    <mergeCell ref="O78:P78"/>
    <mergeCell ref="A79:B79"/>
    <mergeCell ref="C79:D79"/>
    <mergeCell ref="E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81:B81"/>
    <mergeCell ref="C81:J81"/>
    <mergeCell ref="K81:L81"/>
    <mergeCell ref="M81:N81"/>
    <mergeCell ref="O81:P81"/>
    <mergeCell ref="A82:B82"/>
    <mergeCell ref="C82:J82"/>
    <mergeCell ref="K82:L82"/>
    <mergeCell ref="M82:N82"/>
    <mergeCell ref="O82:P82"/>
    <mergeCell ref="A83:B83"/>
    <mergeCell ref="C83:D83"/>
    <mergeCell ref="E83:J83"/>
    <mergeCell ref="K83:L83"/>
    <mergeCell ref="M83:N83"/>
    <mergeCell ref="O83:P83"/>
    <mergeCell ref="A84:B84"/>
    <mergeCell ref="C84:D84"/>
    <mergeCell ref="E84:J84"/>
    <mergeCell ref="K84:L84"/>
    <mergeCell ref="M84:N84"/>
    <mergeCell ref="O84:P84"/>
    <mergeCell ref="A85:B85"/>
    <mergeCell ref="C85:D85"/>
    <mergeCell ref="E85:J85"/>
    <mergeCell ref="K85:L85"/>
    <mergeCell ref="M85:N85"/>
    <mergeCell ref="O85:P85"/>
    <mergeCell ref="A86:B86"/>
    <mergeCell ref="C86:D86"/>
    <mergeCell ref="E86:J86"/>
    <mergeCell ref="K86:L86"/>
    <mergeCell ref="M86:N86"/>
    <mergeCell ref="O86:P86"/>
    <mergeCell ref="A87:B87"/>
    <mergeCell ref="C87:D87"/>
    <mergeCell ref="E87:J87"/>
    <mergeCell ref="K87:L87"/>
    <mergeCell ref="M87:N87"/>
    <mergeCell ref="O87:P87"/>
    <mergeCell ref="A88:B88"/>
    <mergeCell ref="C88:J88"/>
    <mergeCell ref="K88:L88"/>
    <mergeCell ref="M88:N88"/>
    <mergeCell ref="O88:P88"/>
    <mergeCell ref="A89:B89"/>
    <mergeCell ref="C89:J89"/>
    <mergeCell ref="K89:L89"/>
    <mergeCell ref="M89:N89"/>
    <mergeCell ref="O89:P89"/>
    <mergeCell ref="A90:B90"/>
    <mergeCell ref="C90:D90"/>
    <mergeCell ref="E90:J90"/>
    <mergeCell ref="K90:L90"/>
    <mergeCell ref="M90:N90"/>
    <mergeCell ref="O90:P90"/>
    <mergeCell ref="A91:B91"/>
    <mergeCell ref="C91:J91"/>
    <mergeCell ref="K91:L91"/>
    <mergeCell ref="M91:N91"/>
    <mergeCell ref="O91:P91"/>
    <mergeCell ref="A92:B92"/>
    <mergeCell ref="C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94:B94"/>
    <mergeCell ref="C94:J94"/>
    <mergeCell ref="K94:L94"/>
    <mergeCell ref="M94:N94"/>
    <mergeCell ref="O94:P94"/>
    <mergeCell ref="A95:B95"/>
    <mergeCell ref="C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7:B97"/>
    <mergeCell ref="C97:D97"/>
    <mergeCell ref="E97:J97"/>
    <mergeCell ref="K97:L97"/>
    <mergeCell ref="M97:N97"/>
    <mergeCell ref="O97:P97"/>
    <mergeCell ref="A98:B98"/>
    <mergeCell ref="C98:J98"/>
    <mergeCell ref="K98:L98"/>
    <mergeCell ref="M98:N98"/>
    <mergeCell ref="O98:P98"/>
    <mergeCell ref="A99:B99"/>
    <mergeCell ref="C99:J99"/>
    <mergeCell ref="K99:L99"/>
    <mergeCell ref="M99:N99"/>
    <mergeCell ref="O99:P99"/>
    <mergeCell ref="A100:B100"/>
    <mergeCell ref="C100:D100"/>
    <mergeCell ref="E100:J100"/>
    <mergeCell ref="K100:L100"/>
    <mergeCell ref="M100:N100"/>
    <mergeCell ref="O100:P100"/>
  </mergeCells>
  <pageMargins left="0.74803149606299213" right="0.31496062992125984" top="0.78740157480314965" bottom="0.39370078740157483" header="0.51181102362204722" footer="0.23622047244094491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  <vt:lpstr>Sheet1</vt:lpstr>
      <vt:lpstr>'Prihodi i rashodi prema ekonoms'!Print_Titles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SVEMIRKA</cp:lastModifiedBy>
  <cp:lastPrinted>2025-07-21T11:07:30Z</cp:lastPrinted>
  <dcterms:created xsi:type="dcterms:W3CDTF">2025-07-17T22:20:28Z</dcterms:created>
  <dcterms:modified xsi:type="dcterms:W3CDTF">2025-08-08T11:31:38Z</dcterms:modified>
</cp:coreProperties>
</file>